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1.A-000 - Etapa 1.A - Ved..." sheetId="2" r:id="rId2"/>
    <sheet name="1.A-001 - Etapa 1.A - Sta..." sheetId="3" r:id="rId3"/>
    <sheet name="1.A-002 - Etapa 1.A - Ele..." sheetId="4" r:id="rId4"/>
    <sheet name="1.A-003 - Etapa 1.A - Zdr..." sheetId="5" r:id="rId5"/>
    <sheet name="1.A-004 - Etapa 1.A - Ele..." sheetId="6" r:id="rId6"/>
    <sheet name="Pokyny pro vyplnění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'1.A-000 - Etapa 1.A - Ved...'!$C$89:$K$143</definedName>
    <definedName name="_xlnm.Print_Area" localSheetId="1">'1.A-000 - Etapa 1.A - Ved...'!$C$4:$J$41,'1.A-000 - Etapa 1.A - Ved...'!$C$47:$J$69,'1.A-000 - Etapa 1.A - Ved...'!$C$75:$K$143</definedName>
    <definedName name="_xlnm.Print_Titles" localSheetId="1">'1.A-000 - Etapa 1.A - Ved...'!$89:$89</definedName>
    <definedName name="_xlnm._FilterDatabase" localSheetId="2" hidden="1">'1.A-001 - Etapa 1.A - Sta...'!$C$103:$K$864</definedName>
    <definedName name="_xlnm.Print_Area" localSheetId="2">'1.A-001 - Etapa 1.A - Sta...'!$C$4:$J$41,'1.A-001 - Etapa 1.A - Sta...'!$C$47:$J$83,'1.A-001 - Etapa 1.A - Sta...'!$C$89:$K$864</definedName>
    <definedName name="_xlnm.Print_Titles" localSheetId="2">'1.A-001 - Etapa 1.A - Sta...'!$103:$103</definedName>
    <definedName name="_xlnm._FilterDatabase" localSheetId="3" hidden="1">'1.A-002 - Etapa 1.A - Ele...'!$C$93:$K$193</definedName>
    <definedName name="_xlnm.Print_Area" localSheetId="3">'1.A-002 - Etapa 1.A - Ele...'!$C$4:$J$41,'1.A-002 - Etapa 1.A - Ele...'!$C$47:$J$73,'1.A-002 - Etapa 1.A - Ele...'!$C$79:$K$193</definedName>
    <definedName name="_xlnm.Print_Titles" localSheetId="3">'1.A-002 - Etapa 1.A - Ele...'!$93:$93</definedName>
    <definedName name="_xlnm._FilterDatabase" localSheetId="4" hidden="1">'1.A-003 - Etapa 1.A - Zdr...'!$C$88:$K$191</definedName>
    <definedName name="_xlnm.Print_Area" localSheetId="4">'1.A-003 - Etapa 1.A - Zdr...'!$C$4:$J$41,'1.A-003 - Etapa 1.A - Zdr...'!$C$47:$J$68,'1.A-003 - Etapa 1.A - Zdr...'!$C$74:$K$191</definedName>
    <definedName name="_xlnm.Print_Titles" localSheetId="4">'1.A-003 - Etapa 1.A - Zdr...'!$88:$88</definedName>
    <definedName name="_xlnm._FilterDatabase" localSheetId="5" hidden="1">'1.A-004 - Etapa 1.A - Ele...'!$C$87:$K$196</definedName>
    <definedName name="_xlnm.Print_Area" localSheetId="5">'1.A-004 - Etapa 1.A - Ele...'!$C$4:$J$41,'1.A-004 - Etapa 1.A - Ele...'!$C$47:$J$67,'1.A-004 - Etapa 1.A - Ele...'!$C$73:$K$196</definedName>
    <definedName name="_xlnm.Print_Titles" localSheetId="5">'1.A-004 - Etapa 1.A - Ele...'!$87:$87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0"/>
  <c i="6" r="J37"/>
  <c i="1" r="AX60"/>
  <c i="6" r="BI194"/>
  <c r="BH194"/>
  <c r="BG194"/>
  <c r="BF194"/>
  <c r="T194"/>
  <c r="R194"/>
  <c r="P194"/>
  <c r="BI192"/>
  <c r="BH192"/>
  <c r="BG192"/>
  <c r="BF192"/>
  <c r="T192"/>
  <c r="R192"/>
  <c r="P192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7"/>
  <c r="BH107"/>
  <c r="BG107"/>
  <c r="BF107"/>
  <c r="T107"/>
  <c r="R107"/>
  <c r="P107"/>
  <c r="BI105"/>
  <c r="BH105"/>
  <c r="BG105"/>
  <c r="BF105"/>
  <c r="T105"/>
  <c r="R105"/>
  <c r="P105"/>
  <c r="BI99"/>
  <c r="BH99"/>
  <c r="BG99"/>
  <c r="BF99"/>
  <c r="T99"/>
  <c r="R99"/>
  <c r="P99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/>
  <c r="J19"/>
  <c r="J14"/>
  <c r="J82"/>
  <c r="E7"/>
  <c r="E50"/>
  <c i="5" r="J39"/>
  <c r="J38"/>
  <c i="1" r="AY59"/>
  <c i="5" r="J37"/>
  <c i="1" r="AX59"/>
  <c i="5"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99"/>
  <c r="BH99"/>
  <c r="BG99"/>
  <c r="BF99"/>
  <c r="T99"/>
  <c r="R99"/>
  <c r="P99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8"/>
  <c i="4" r="J37"/>
  <c i="1" r="AX58"/>
  <c i="4" r="BI192"/>
  <c r="BH192"/>
  <c r="BG192"/>
  <c r="BF192"/>
  <c r="T192"/>
  <c r="T191"/>
  <c r="R192"/>
  <c r="R191"/>
  <c r="P192"/>
  <c r="P191"/>
  <c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8"/>
  <c r="E86"/>
  <c r="F56"/>
  <c r="E54"/>
  <c r="J26"/>
  <c r="E26"/>
  <c r="J59"/>
  <c r="J25"/>
  <c r="J23"/>
  <c r="E23"/>
  <c r="J58"/>
  <c r="J22"/>
  <c r="J20"/>
  <c r="E20"/>
  <c r="F59"/>
  <c r="J19"/>
  <c r="J17"/>
  <c r="E17"/>
  <c r="F90"/>
  <c r="J16"/>
  <c r="J14"/>
  <c r="J88"/>
  <c r="E7"/>
  <c r="E82"/>
  <c i="3" r="J39"/>
  <c r="J38"/>
  <c i="1" r="AY57"/>
  <c i="3" r="J37"/>
  <c i="1" r="AX57"/>
  <c i="3" r="BI859"/>
  <c r="BH859"/>
  <c r="BG859"/>
  <c r="BF859"/>
  <c r="T859"/>
  <c r="R859"/>
  <c r="P859"/>
  <c r="BI853"/>
  <c r="BH853"/>
  <c r="BG853"/>
  <c r="BF853"/>
  <c r="T853"/>
  <c r="R853"/>
  <c r="P853"/>
  <c r="BI847"/>
  <c r="BH847"/>
  <c r="BG847"/>
  <c r="BF847"/>
  <c r="T847"/>
  <c r="R847"/>
  <c r="P847"/>
  <c r="BI841"/>
  <c r="BH841"/>
  <c r="BG841"/>
  <c r="BF841"/>
  <c r="T841"/>
  <c r="R841"/>
  <c r="P841"/>
  <c r="BI835"/>
  <c r="BH835"/>
  <c r="BG835"/>
  <c r="BF835"/>
  <c r="T835"/>
  <c r="R835"/>
  <c r="P835"/>
  <c r="BI793"/>
  <c r="BH793"/>
  <c r="BG793"/>
  <c r="BF793"/>
  <c r="T793"/>
  <c r="R793"/>
  <c r="P793"/>
  <c r="BI753"/>
  <c r="BH753"/>
  <c r="BG753"/>
  <c r="BF753"/>
  <c r="T753"/>
  <c r="R753"/>
  <c r="P753"/>
  <c r="BI749"/>
  <c r="BH749"/>
  <c r="BG749"/>
  <c r="BF749"/>
  <c r="T749"/>
  <c r="R749"/>
  <c r="P749"/>
  <c r="BI734"/>
  <c r="BH734"/>
  <c r="BG734"/>
  <c r="BF734"/>
  <c r="T734"/>
  <c r="R734"/>
  <c r="P734"/>
  <c r="BI730"/>
  <c r="BH730"/>
  <c r="BG730"/>
  <c r="BF730"/>
  <c r="T730"/>
  <c r="R730"/>
  <c r="P730"/>
  <c r="BI727"/>
  <c r="BH727"/>
  <c r="BG727"/>
  <c r="BF727"/>
  <c r="T727"/>
  <c r="R727"/>
  <c r="P727"/>
  <c r="BI721"/>
  <c r="BH721"/>
  <c r="BG721"/>
  <c r="BF721"/>
  <c r="T721"/>
  <c r="R721"/>
  <c r="P721"/>
  <c r="BI700"/>
  <c r="BH700"/>
  <c r="BG700"/>
  <c r="BF700"/>
  <c r="T700"/>
  <c r="R700"/>
  <c r="P700"/>
  <c r="BI679"/>
  <c r="BH679"/>
  <c r="BG679"/>
  <c r="BF679"/>
  <c r="T679"/>
  <c r="R679"/>
  <c r="P679"/>
  <c r="BI658"/>
  <c r="BH658"/>
  <c r="BG658"/>
  <c r="BF658"/>
  <c r="T658"/>
  <c r="R658"/>
  <c r="P658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2"/>
  <c r="BH642"/>
  <c r="BG642"/>
  <c r="BF642"/>
  <c r="T642"/>
  <c r="R642"/>
  <c r="P642"/>
  <c r="BI636"/>
  <c r="BH636"/>
  <c r="BG636"/>
  <c r="BF636"/>
  <c r="T636"/>
  <c r="R636"/>
  <c r="P636"/>
  <c r="BI629"/>
  <c r="BH629"/>
  <c r="BG629"/>
  <c r="BF629"/>
  <c r="T629"/>
  <c r="R629"/>
  <c r="P629"/>
  <c r="BI625"/>
  <c r="BH625"/>
  <c r="BG625"/>
  <c r="BF625"/>
  <c r="T625"/>
  <c r="R625"/>
  <c r="P625"/>
  <c r="BI605"/>
  <c r="BH605"/>
  <c r="BG605"/>
  <c r="BF605"/>
  <c r="T605"/>
  <c r="R605"/>
  <c r="P605"/>
  <c r="BI601"/>
  <c r="BH601"/>
  <c r="BG601"/>
  <c r="BF601"/>
  <c r="T601"/>
  <c r="R601"/>
  <c r="P601"/>
  <c r="BI598"/>
  <c r="BH598"/>
  <c r="BG598"/>
  <c r="BF598"/>
  <c r="T598"/>
  <c r="R598"/>
  <c r="P598"/>
  <c r="BI594"/>
  <c r="BH594"/>
  <c r="BG594"/>
  <c r="BF594"/>
  <c r="T594"/>
  <c r="R594"/>
  <c r="P594"/>
  <c r="BI584"/>
  <c r="BH584"/>
  <c r="BG584"/>
  <c r="BF584"/>
  <c r="T584"/>
  <c r="R584"/>
  <c r="P584"/>
  <c r="BI575"/>
  <c r="BH575"/>
  <c r="BG575"/>
  <c r="BF575"/>
  <c r="T575"/>
  <c r="R575"/>
  <c r="P575"/>
  <c r="BI571"/>
  <c r="BH571"/>
  <c r="BG571"/>
  <c r="BF571"/>
  <c r="T571"/>
  <c r="R571"/>
  <c r="P571"/>
  <c r="BI561"/>
  <c r="BH561"/>
  <c r="BG561"/>
  <c r="BF561"/>
  <c r="T561"/>
  <c r="R561"/>
  <c r="P561"/>
  <c r="BI556"/>
  <c r="BH556"/>
  <c r="BG556"/>
  <c r="BF556"/>
  <c r="T556"/>
  <c r="T555"/>
  <c r="R556"/>
  <c r="R555"/>
  <c r="P556"/>
  <c r="P555"/>
  <c r="BI550"/>
  <c r="BH550"/>
  <c r="BG550"/>
  <c r="BF550"/>
  <c r="T550"/>
  <c r="R550"/>
  <c r="P550"/>
  <c r="BI545"/>
  <c r="BH545"/>
  <c r="BG545"/>
  <c r="BF545"/>
  <c r="T545"/>
  <c r="R545"/>
  <c r="P545"/>
  <c r="BI540"/>
  <c r="BH540"/>
  <c r="BG540"/>
  <c r="BF540"/>
  <c r="T540"/>
  <c r="R540"/>
  <c r="P540"/>
  <c r="BI535"/>
  <c r="BH535"/>
  <c r="BG535"/>
  <c r="BF535"/>
  <c r="T535"/>
  <c r="R535"/>
  <c r="P535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19"/>
  <c r="BH519"/>
  <c r="BG519"/>
  <c r="BF519"/>
  <c r="T519"/>
  <c r="R519"/>
  <c r="P519"/>
  <c r="BI516"/>
  <c r="BH516"/>
  <c r="BG516"/>
  <c r="BF516"/>
  <c r="T516"/>
  <c r="R516"/>
  <c r="P516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6"/>
  <c r="BH496"/>
  <c r="BG496"/>
  <c r="BF496"/>
  <c r="T496"/>
  <c r="R496"/>
  <c r="P496"/>
  <c r="BI490"/>
  <c r="BH490"/>
  <c r="BG490"/>
  <c r="BF490"/>
  <c r="T490"/>
  <c r="R490"/>
  <c r="P490"/>
  <c r="BI483"/>
  <c r="BH483"/>
  <c r="BG483"/>
  <c r="BF483"/>
  <c r="T483"/>
  <c r="R483"/>
  <c r="P483"/>
  <c r="BI478"/>
  <c r="BH478"/>
  <c r="BG478"/>
  <c r="BF478"/>
  <c r="T478"/>
  <c r="R478"/>
  <c r="P478"/>
  <c r="BI473"/>
  <c r="BH473"/>
  <c r="BG473"/>
  <c r="BF473"/>
  <c r="T473"/>
  <c r="R473"/>
  <c r="P473"/>
  <c r="BI467"/>
  <c r="BH467"/>
  <c r="BG467"/>
  <c r="BF467"/>
  <c r="T467"/>
  <c r="R467"/>
  <c r="P467"/>
  <c r="BI444"/>
  <c r="BH444"/>
  <c r="BG444"/>
  <c r="BF444"/>
  <c r="T444"/>
  <c r="R444"/>
  <c r="P444"/>
  <c r="BI438"/>
  <c r="BH438"/>
  <c r="BG438"/>
  <c r="BF438"/>
  <c r="T438"/>
  <c r="R438"/>
  <c r="P438"/>
  <c r="BI432"/>
  <c r="BH432"/>
  <c r="BG432"/>
  <c r="BF432"/>
  <c r="T432"/>
  <c r="R432"/>
  <c r="P432"/>
  <c r="BI426"/>
  <c r="BH426"/>
  <c r="BG426"/>
  <c r="BF426"/>
  <c r="T426"/>
  <c r="R426"/>
  <c r="P426"/>
  <c r="BI417"/>
  <c r="BH417"/>
  <c r="BG417"/>
  <c r="BF417"/>
  <c r="T417"/>
  <c r="R417"/>
  <c r="P417"/>
  <c r="BI409"/>
  <c r="BH409"/>
  <c r="BG409"/>
  <c r="BF409"/>
  <c r="T409"/>
  <c r="R409"/>
  <c r="P409"/>
  <c r="BI396"/>
  <c r="BH396"/>
  <c r="BG396"/>
  <c r="BF396"/>
  <c r="T396"/>
  <c r="R396"/>
  <c r="P396"/>
  <c r="BI391"/>
  <c r="BH391"/>
  <c r="BG391"/>
  <c r="BF391"/>
  <c r="T391"/>
  <c r="R391"/>
  <c r="P391"/>
  <c r="BI383"/>
  <c r="BH383"/>
  <c r="BG383"/>
  <c r="BF383"/>
  <c r="T383"/>
  <c r="R383"/>
  <c r="P383"/>
  <c r="BI377"/>
  <c r="BH377"/>
  <c r="BG377"/>
  <c r="BF377"/>
  <c r="T377"/>
  <c r="R377"/>
  <c r="P377"/>
  <c r="BI372"/>
  <c r="BH372"/>
  <c r="BG372"/>
  <c r="BF372"/>
  <c r="T372"/>
  <c r="R372"/>
  <c r="P372"/>
  <c r="BI364"/>
  <c r="BH364"/>
  <c r="BG364"/>
  <c r="BF364"/>
  <c r="T364"/>
  <c r="R364"/>
  <c r="P364"/>
  <c r="BI360"/>
  <c r="BH360"/>
  <c r="BG360"/>
  <c r="BF360"/>
  <c r="T360"/>
  <c r="R360"/>
  <c r="P360"/>
  <c r="BI352"/>
  <c r="BH352"/>
  <c r="BG352"/>
  <c r="BF352"/>
  <c r="T352"/>
  <c r="R352"/>
  <c r="P352"/>
  <c r="BI348"/>
  <c r="BH348"/>
  <c r="BG348"/>
  <c r="BF348"/>
  <c r="T348"/>
  <c r="R348"/>
  <c r="P348"/>
  <c r="BI340"/>
  <c r="BH340"/>
  <c r="BG340"/>
  <c r="BF340"/>
  <c r="T340"/>
  <c r="R340"/>
  <c r="P340"/>
  <c r="BI317"/>
  <c r="BH317"/>
  <c r="BG317"/>
  <c r="BF317"/>
  <c r="T317"/>
  <c r="R317"/>
  <c r="P317"/>
  <c r="BI309"/>
  <c r="BH309"/>
  <c r="BG309"/>
  <c r="BF309"/>
  <c r="T309"/>
  <c r="R309"/>
  <c r="P309"/>
  <c r="BI293"/>
  <c r="BH293"/>
  <c r="BG293"/>
  <c r="BF293"/>
  <c r="T293"/>
  <c r="R293"/>
  <c r="P293"/>
  <c r="BI285"/>
  <c r="BH285"/>
  <c r="BG285"/>
  <c r="BF285"/>
  <c r="T285"/>
  <c r="R285"/>
  <c r="P285"/>
  <c r="BI277"/>
  <c r="BH277"/>
  <c r="BG277"/>
  <c r="BF277"/>
  <c r="T277"/>
  <c r="R277"/>
  <c r="P277"/>
  <c r="BI261"/>
  <c r="BH261"/>
  <c r="BG261"/>
  <c r="BF261"/>
  <c r="T261"/>
  <c r="R261"/>
  <c r="P261"/>
  <c r="BI252"/>
  <c r="BH252"/>
  <c r="BG252"/>
  <c r="BF252"/>
  <c r="T252"/>
  <c r="R252"/>
  <c r="P252"/>
  <c r="BI239"/>
  <c r="BH239"/>
  <c r="BG239"/>
  <c r="BF239"/>
  <c r="T239"/>
  <c r="R239"/>
  <c r="P239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05"/>
  <c r="BH205"/>
  <c r="BG205"/>
  <c r="BF205"/>
  <c r="T205"/>
  <c r="R205"/>
  <c r="P205"/>
  <c r="BI195"/>
  <c r="BH195"/>
  <c r="BG195"/>
  <c r="BF195"/>
  <c r="T195"/>
  <c r="R195"/>
  <c r="P195"/>
  <c r="BI191"/>
  <c r="BH191"/>
  <c r="BG191"/>
  <c r="BF191"/>
  <c r="T191"/>
  <c r="R191"/>
  <c r="P191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BI114"/>
  <c r="BH114"/>
  <c r="BG114"/>
  <c r="BF114"/>
  <c r="T114"/>
  <c r="R114"/>
  <c r="P114"/>
  <c r="BI107"/>
  <c r="BH107"/>
  <c r="BG107"/>
  <c r="BF107"/>
  <c r="T107"/>
  <c r="R107"/>
  <c r="P107"/>
  <c r="J101"/>
  <c r="J100"/>
  <c r="F100"/>
  <c r="F98"/>
  <c r="E96"/>
  <c r="J59"/>
  <c r="J58"/>
  <c r="F58"/>
  <c r="F56"/>
  <c r="E54"/>
  <c r="J20"/>
  <c r="E20"/>
  <c r="F59"/>
  <c r="J19"/>
  <c r="J14"/>
  <c r="J56"/>
  <c r="E7"/>
  <c r="E92"/>
  <c i="2" r="J39"/>
  <c r="J38"/>
  <c i="1" r="AY56"/>
  <c i="2" r="J37"/>
  <c i="1" r="AX56"/>
  <c i="2"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1" r="L50"/>
  <c r="AM50"/>
  <c r="AM49"/>
  <c r="L49"/>
  <c r="AM47"/>
  <c r="L47"/>
  <c r="L45"/>
  <c r="L44"/>
  <c i="3" r="J847"/>
  <c r="J438"/>
  <c r="J490"/>
  <c r="BK467"/>
  <c i="4" r="J108"/>
  <c r="BK100"/>
  <c i="5" r="BK106"/>
  <c i="2" r="J115"/>
  <c i="3" r="BK601"/>
  <c r="J550"/>
  <c r="J135"/>
  <c i="4" r="J140"/>
  <c r="J160"/>
  <c i="5" r="J117"/>
  <c i="6" r="J173"/>
  <c i="3" r="BK438"/>
  <c r="J601"/>
  <c r="J519"/>
  <c i="4" r="J119"/>
  <c i="5" r="BK117"/>
  <c i="2" r="J134"/>
  <c i="3" r="BK473"/>
  <c r="J510"/>
  <c r="BK261"/>
  <c r="J168"/>
  <c i="5" r="BK150"/>
  <c i="6" r="J123"/>
  <c i="3" r="BK658"/>
  <c r="BK679"/>
  <c r="BK364"/>
  <c i="4" r="BK131"/>
  <c i="5" r="BK171"/>
  <c r="J154"/>
  <c i="6" r="BK135"/>
  <c i="3" r="BK629"/>
  <c r="J377"/>
  <c r="J642"/>
  <c i="4" r="J173"/>
  <c i="5" r="BK133"/>
  <c i="6" r="J179"/>
  <c i="3" r="BK490"/>
  <c r="J360"/>
  <c r="J841"/>
  <c r="J146"/>
  <c i="4" r="J149"/>
  <c i="5" r="J180"/>
  <c i="6" r="BK168"/>
  <c i="3" r="J219"/>
  <c r="BK135"/>
  <c r="J540"/>
  <c r="BK168"/>
  <c i="4" r="BK125"/>
  <c i="5" r="BK122"/>
  <c i="6" r="BK97"/>
  <c i="2" r="BK137"/>
  <c i="3" r="J128"/>
  <c r="J175"/>
  <c r="J285"/>
  <c i="4" r="BK133"/>
  <c r="BK140"/>
  <c i="5" r="J177"/>
  <c i="6" r="J168"/>
  <c i="3" r="J293"/>
  <c r="J141"/>
  <c r="BK377"/>
  <c i="4" r="BK106"/>
  <c r="BK166"/>
  <c i="5" r="BK115"/>
  <c i="6" r="J91"/>
  <c i="3" r="J535"/>
  <c r="BK650"/>
  <c r="J383"/>
  <c r="BK598"/>
  <c i="4" r="J168"/>
  <c r="J175"/>
  <c i="5" r="J115"/>
  <c i="6" r="BK179"/>
  <c i="3" r="J835"/>
  <c r="BK550"/>
  <c r="BK636"/>
  <c i="4" r="J125"/>
  <c i="5" r="BK168"/>
  <c i="6" r="J177"/>
  <c i="3" r="BK352"/>
  <c r="J507"/>
  <c r="BK114"/>
  <c i="4" r="BK112"/>
  <c r="J146"/>
  <c i="5" r="BK136"/>
  <c i="6" r="J97"/>
  <c i="3" r="BK317"/>
  <c r="BK195"/>
  <c r="J225"/>
  <c i="4" r="J181"/>
  <c i="5" r="J147"/>
  <c i="6" r="J99"/>
  <c i="2" r="BK115"/>
  <c i="3" r="BK571"/>
  <c r="J252"/>
  <c r="J309"/>
  <c i="4" r="BK177"/>
  <c i="5" r="BK126"/>
  <c i="6" r="BK183"/>
  <c i="3" r="BK594"/>
  <c r="BK417"/>
  <c r="J561"/>
  <c i="4" r="J96"/>
  <c r="BK164"/>
  <c i="5" r="J184"/>
  <c i="6" r="J141"/>
  <c i="3" r="BK749"/>
  <c r="J700"/>
  <c r="BK847"/>
  <c r="J727"/>
  <c r="J121"/>
  <c i="4" r="J177"/>
  <c i="5" r="BK160"/>
  <c i="6" r="J135"/>
  <c i="3" r="BK121"/>
  <c r="J650"/>
  <c r="J793"/>
  <c r="J571"/>
  <c i="4" r="BK121"/>
  <c r="BK110"/>
  <c i="5" r="BK154"/>
  <c i="6" r="BK123"/>
  <c i="3" r="J575"/>
  <c r="J165"/>
  <c r="BK128"/>
  <c i="4" r="J117"/>
  <c i="5" r="J150"/>
  <c i="6" r="BK117"/>
  <c i="2" r="BK141"/>
  <c i="3" r="J239"/>
  <c r="BK444"/>
  <c r="BK239"/>
  <c i="4" r="J131"/>
  <c r="J164"/>
  <c i="5" r="J99"/>
  <c i="3" r="J636"/>
  <c r="BK734"/>
  <c r="BK584"/>
  <c r="BK605"/>
  <c i="4" r="BK104"/>
  <c r="BK153"/>
  <c i="5" r="BK182"/>
  <c i="3" r="BK483"/>
  <c r="J753"/>
  <c r="J496"/>
  <c r="J352"/>
  <c i="4" r="BK183"/>
  <c r="J129"/>
  <c i="5" r="J142"/>
  <c i="6" r="BK107"/>
  <c i="3" r="J528"/>
  <c r="BK175"/>
  <c r="BK372"/>
  <c i="4" r="BK175"/>
  <c r="J127"/>
  <c i="5" r="BK166"/>
  <c i="6" r="BK147"/>
  <c i="3" r="J629"/>
  <c r="J473"/>
  <c r="BK519"/>
  <c r="BK540"/>
  <c i="4" r="BK146"/>
  <c r="BK168"/>
  <c i="5" r="J186"/>
  <c i="2" r="J137"/>
  <c i="3" r="J372"/>
  <c r="BK545"/>
  <c r="J516"/>
  <c r="BK293"/>
  <c i="4" r="BK108"/>
  <c i="5" r="J189"/>
  <c i="6" r="BK113"/>
  <c i="3" r="J730"/>
  <c r="BK225"/>
  <c i="4" r="J98"/>
  <c r="BK119"/>
  <c i="5" r="J136"/>
  <c i="2" r="J93"/>
  <c i="3" r="J391"/>
  <c r="J467"/>
  <c r="BK149"/>
  <c i="4" r="BK162"/>
  <c r="BK138"/>
  <c i="5" r="BK145"/>
  <c i="2" r="BK134"/>
  <c i="3" r="BK516"/>
  <c r="BK859"/>
  <c r="J478"/>
  <c i="4" r="J144"/>
  <c r="BK96"/>
  <c i="5" r="J109"/>
  <c i="2" r="J121"/>
  <c i="3" r="J409"/>
  <c r="BK146"/>
  <c r="BK507"/>
  <c i="4" r="BK127"/>
  <c i="5" r="J139"/>
  <c i="6" r="J183"/>
  <c i="2" r="BK99"/>
  <c i="3" r="J317"/>
  <c r="J525"/>
  <c r="BK360"/>
  <c i="4" r="J171"/>
  <c i="5" r="J92"/>
  <c i="6" r="J129"/>
  <c i="2" r="J128"/>
  <c i="3" r="J183"/>
  <c r="J364"/>
  <c r="J594"/>
  <c r="BK183"/>
  <c i="4" r="J166"/>
  <c i="5" r="J133"/>
  <c i="6" r="J153"/>
  <c i="3" r="BK793"/>
  <c r="BK154"/>
  <c r="BK510"/>
  <c r="BK753"/>
  <c i="4" r="J106"/>
  <c r="BK155"/>
  <c i="5" r="J171"/>
  <c i="2" r="J141"/>
  <c i="3" r="BK165"/>
  <c r="BK496"/>
  <c i="4" r="J138"/>
  <c i="5" r="J126"/>
  <c i="6" r="BK192"/>
  <c i="1" r="AS55"/>
  <c i="3" r="BK383"/>
  <c i="4" r="J114"/>
  <c i="5" r="BK112"/>
  <c i="6" r="BK129"/>
  <c i="2" r="BK105"/>
  <c i="3" r="BK561"/>
  <c r="BK727"/>
  <c r="J149"/>
  <c i="4" r="BK192"/>
  <c r="BK142"/>
  <c i="5" r="J182"/>
  <c i="6" r="BK105"/>
  <c i="3" r="BK646"/>
  <c r="BK191"/>
  <c r="J348"/>
  <c r="BK205"/>
  <c i="4" r="J153"/>
  <c r="J192"/>
  <c i="5" r="BK177"/>
  <c i="6" r="BK158"/>
  <c i="3" r="BK432"/>
  <c r="J483"/>
  <c r="J444"/>
  <c i="4" r="BK186"/>
  <c r="BK102"/>
  <c i="5" r="BK139"/>
  <c r="J145"/>
  <c i="2" r="BK111"/>
  <c i="3" r="BK396"/>
  <c r="BK426"/>
  <c r="BK285"/>
  <c r="BK277"/>
  <c i="4" r="BK189"/>
  <c r="J121"/>
  <c i="6" r="J117"/>
  <c i="2" r="J105"/>
  <c i="3" r="J191"/>
  <c r="BK835"/>
  <c r="J154"/>
  <c i="4" r="BK129"/>
  <c r="J142"/>
  <c i="6" r="J192"/>
  <c i="2" r="J99"/>
  <c i="3" r="BK409"/>
  <c r="BK531"/>
  <c r="J426"/>
  <c i="4" r="J189"/>
  <c r="BK149"/>
  <c i="6" r="J158"/>
  <c i="3" r="J749"/>
  <c r="BK853"/>
  <c r="BK309"/>
  <c i="4" r="J183"/>
  <c i="5" r="J168"/>
  <c r="J106"/>
  <c i="6" r="BK91"/>
  <c i="3" r="J584"/>
  <c r="J658"/>
  <c r="BK340"/>
  <c i="4" r="J102"/>
  <c r="J112"/>
  <c i="5" r="BK147"/>
  <c i="6" r="J163"/>
  <c i="3" r="J734"/>
  <c r="J213"/>
  <c r="J277"/>
  <c r="BK648"/>
  <c i="4" r="J100"/>
  <c r="J158"/>
  <c i="5" r="BK142"/>
  <c i="6" r="BK141"/>
  <c i="3" r="J721"/>
  <c r="BK575"/>
  <c r="J648"/>
  <c r="BK107"/>
  <c i="4" r="J110"/>
  <c r="BK117"/>
  <c i="5" r="J122"/>
  <c i="6" r="J105"/>
  <c i="3" r="BK700"/>
  <c r="J646"/>
  <c r="J396"/>
  <c r="J654"/>
  <c i="4" r="BK160"/>
  <c r="BK114"/>
  <c i="5" r="J119"/>
  <c i="6" r="BK194"/>
  <c i="3" r="BK642"/>
  <c r="J853"/>
  <c r="J205"/>
  <c r="J679"/>
  <c r="J432"/>
  <c i="4" r="J179"/>
  <c i="5" r="J166"/>
  <c i="6" r="J194"/>
  <c i="2" r="BK93"/>
  <c i="3" r="J531"/>
  <c r="BK391"/>
  <c r="J107"/>
  <c i="4" r="BK179"/>
  <c r="BK181"/>
  <c i="5" r="BK184"/>
  <c i="3" r="BK556"/>
  <c r="BK841"/>
  <c r="J545"/>
  <c i="4" r="J123"/>
  <c r="J104"/>
  <c i="5" r="BK92"/>
  <c i="6" r="BK177"/>
  <c i="2" r="J111"/>
  <c i="3" r="J501"/>
  <c r="J417"/>
  <c r="BK478"/>
  <c i="4" r="J133"/>
  <c i="5" r="BK109"/>
  <c i="6" r="J115"/>
  <c r="J113"/>
  <c i="3" r="J556"/>
  <c r="BK525"/>
  <c r="BK654"/>
  <c r="BK652"/>
  <c i="4" r="J155"/>
  <c r="BK171"/>
  <c i="5" r="J112"/>
  <c i="6" r="BK153"/>
  <c i="2" r="BK128"/>
  <c i="3" r="BK141"/>
  <c r="J261"/>
  <c r="BK730"/>
  <c i="4" r="J136"/>
  <c r="J186"/>
  <c i="5" r="BK99"/>
  <c i="6" r="BK115"/>
  <c i="3" r="J859"/>
  <c r="BK535"/>
  <c r="J195"/>
  <c r="BK348"/>
  <c i="4" r="BK144"/>
  <c r="BK123"/>
  <c i="5" r="BK189"/>
  <c i="6" r="J147"/>
  <c i="3" r="BK501"/>
  <c r="BK252"/>
  <c r="J598"/>
  <c r="J340"/>
  <c i="4" r="J162"/>
  <c r="BK98"/>
  <c i="5" r="BK180"/>
  <c i="6" r="BK173"/>
  <c i="3" r="J652"/>
  <c r="BK213"/>
  <c r="BK625"/>
  <c i="4" r="J151"/>
  <c r="BK151"/>
  <c i="5" r="J160"/>
  <c i="6" r="J107"/>
  <c i="3" r="J625"/>
  <c r="J114"/>
  <c i="4" r="BK173"/>
  <c r="BK136"/>
  <c i="5" r="BK119"/>
  <c i="6" r="BK99"/>
  <c i="2" r="BK121"/>
  <c i="3" r="BK721"/>
  <c r="BK528"/>
  <c r="J605"/>
  <c r="BK219"/>
  <c i="4" r="BK158"/>
  <c i="5" r="BK186"/>
  <c i="6" r="BK163"/>
  <c i="2" l="1" r="P92"/>
  <c r="T114"/>
  <c i="3" r="R204"/>
  <c r="P382"/>
  <c r="R560"/>
  <c r="P657"/>
  <c r="P733"/>
  <c r="P834"/>
  <c r="P833"/>
  <c i="2" r="BK114"/>
  <c r="J114"/>
  <c r="J66"/>
  <c r="T127"/>
  <c i="3" r="R106"/>
  <c r="P260"/>
  <c r="P292"/>
  <c r="T339"/>
  <c r="T524"/>
  <c r="T604"/>
  <c r="T628"/>
  <c r="T645"/>
  <c r="BK752"/>
  <c r="J752"/>
  <c r="J80"/>
  <c i="4" r="R135"/>
  <c i="5" r="T91"/>
  <c r="R153"/>
  <c i="2" r="BK92"/>
  <c r="J92"/>
  <c r="J65"/>
  <c r="P127"/>
  <c i="3" r="P204"/>
  <c r="R382"/>
  <c r="T560"/>
  <c r="R628"/>
  <c r="R645"/>
  <c r="T752"/>
  <c i="4" r="BK116"/>
  <c r="J116"/>
  <c r="J65"/>
  <c r="T135"/>
  <c r="P157"/>
  <c r="R170"/>
  <c i="5" r="R91"/>
  <c r="P153"/>
  <c i="2" r="BK127"/>
  <c r="J127"/>
  <c r="J67"/>
  <c i="3" r="BK204"/>
  <c r="J204"/>
  <c r="J66"/>
  <c r="T382"/>
  <c r="P560"/>
  <c r="BK628"/>
  <c r="J628"/>
  <c r="J76"/>
  <c r="BK645"/>
  <c r="J645"/>
  <c r="J77"/>
  <c r="P752"/>
  <c i="4" r="BK95"/>
  <c r="R116"/>
  <c r="BK157"/>
  <c r="J157"/>
  <c r="J68"/>
  <c r="BK170"/>
  <c r="J170"/>
  <c r="J69"/>
  <c i="5" r="T125"/>
  <c i="2" r="R92"/>
  <c r="R114"/>
  <c i="3" r="BK106"/>
  <c r="BK260"/>
  <c r="J260"/>
  <c r="J67"/>
  <c r="T292"/>
  <c r="BK339"/>
  <c r="J339"/>
  <c r="J69"/>
  <c r="BK524"/>
  <c r="J524"/>
  <c r="J71"/>
  <c r="BK604"/>
  <c r="J604"/>
  <c r="J75"/>
  <c r="BK657"/>
  <c r="J657"/>
  <c r="J78"/>
  <c r="BK733"/>
  <c r="J733"/>
  <c r="J79"/>
  <c r="BK834"/>
  <c r="J834"/>
  <c r="J82"/>
  <c i="4" r="T116"/>
  <c r="BK148"/>
  <c r="J148"/>
  <c r="J67"/>
  <c r="T170"/>
  <c i="5" r="BK91"/>
  <c r="J91"/>
  <c r="J65"/>
  <c r="P125"/>
  <c i="6" r="T90"/>
  <c r="BK182"/>
  <c r="J182"/>
  <c r="J66"/>
  <c i="3" r="P106"/>
  <c r="P105"/>
  <c r="T260"/>
  <c r="R292"/>
  <c r="P339"/>
  <c r="P524"/>
  <c r="P604"/>
  <c r="R657"/>
  <c r="R733"/>
  <c r="T834"/>
  <c r="T833"/>
  <c i="4" r="R95"/>
  <c r="BK135"/>
  <c r="J135"/>
  <c r="J66"/>
  <c r="R148"/>
  <c r="R157"/>
  <c i="5" r="BK153"/>
  <c r="J153"/>
  <c r="J67"/>
  <c i="6" r="R90"/>
  <c r="P182"/>
  <c i="2" r="T92"/>
  <c r="T91"/>
  <c r="T90"/>
  <c r="P114"/>
  <c i="3" r="T106"/>
  <c r="R260"/>
  <c r="BK292"/>
  <c r="J292"/>
  <c r="J68"/>
  <c r="R339"/>
  <c r="R524"/>
  <c r="R604"/>
  <c r="T657"/>
  <c r="T733"/>
  <c r="R834"/>
  <c r="R833"/>
  <c i="4" r="P95"/>
  <c r="P116"/>
  <c r="P148"/>
  <c r="T157"/>
  <c i="5" r="BK125"/>
  <c r="J125"/>
  <c r="J66"/>
  <c r="T153"/>
  <c i="6" r="P90"/>
  <c r="P89"/>
  <c r="P88"/>
  <c i="1" r="AU60"/>
  <c i="6" r="R182"/>
  <c i="2" r="R127"/>
  <c i="3" r="T204"/>
  <c r="BK382"/>
  <c r="J382"/>
  <c r="J70"/>
  <c r="BK560"/>
  <c r="J560"/>
  <c r="J74"/>
  <c r="P628"/>
  <c r="P645"/>
  <c r="R752"/>
  <c i="4" r="T95"/>
  <c r="T94"/>
  <c r="P135"/>
  <c r="T148"/>
  <c r="P170"/>
  <c i="5" r="P91"/>
  <c r="P90"/>
  <c r="P89"/>
  <c i="1" r="AU59"/>
  <c i="5" r="R125"/>
  <c i="6" r="BK90"/>
  <c r="J90"/>
  <c r="J65"/>
  <c r="T182"/>
  <c i="4" r="BK188"/>
  <c r="J188"/>
  <c r="J71"/>
  <c r="BK185"/>
  <c r="J185"/>
  <c r="J70"/>
  <c i="3" r="BK555"/>
  <c r="J555"/>
  <c r="J72"/>
  <c i="2" r="BK140"/>
  <c r="J140"/>
  <c r="J68"/>
  <c i="4" r="BK191"/>
  <c r="J191"/>
  <c r="J72"/>
  <c i="6" r="E76"/>
  <c r="BE99"/>
  <c r="BE177"/>
  <c r="BE194"/>
  <c r="J56"/>
  <c r="F85"/>
  <c r="BE115"/>
  <c r="BE153"/>
  <c r="BE173"/>
  <c r="BE179"/>
  <c r="BE91"/>
  <c r="BE113"/>
  <c r="BE168"/>
  <c r="BE183"/>
  <c i="5" r="BK90"/>
  <c r="J90"/>
  <c r="J64"/>
  <c i="6" r="BE105"/>
  <c r="BE117"/>
  <c r="BE129"/>
  <c r="BE158"/>
  <c r="BE192"/>
  <c r="BE97"/>
  <c r="BE123"/>
  <c r="BE147"/>
  <c r="BE163"/>
  <c r="BE107"/>
  <c r="BE135"/>
  <c r="BE141"/>
  <c i="5" r="E50"/>
  <c r="BE112"/>
  <c r="BE115"/>
  <c r="BE122"/>
  <c r="BE139"/>
  <c r="BE147"/>
  <c r="BE166"/>
  <c r="BE168"/>
  <c r="BE171"/>
  <c r="BE186"/>
  <c r="BE126"/>
  <c r="BE142"/>
  <c r="BE92"/>
  <c r="BE177"/>
  <c i="4" r="J95"/>
  <c r="J64"/>
  <c i="5" r="F59"/>
  <c r="BE109"/>
  <c r="BE117"/>
  <c r="BE136"/>
  <c r="BE119"/>
  <c r="BE160"/>
  <c r="BE189"/>
  <c r="J56"/>
  <c r="BE99"/>
  <c r="BE106"/>
  <c r="BE180"/>
  <c r="BE133"/>
  <c r="BE145"/>
  <c r="BE154"/>
  <c r="BE182"/>
  <c r="BE150"/>
  <c r="BE184"/>
  <c i="3" r="BK559"/>
  <c r="J559"/>
  <c r="J73"/>
  <c i="4" r="J91"/>
  <c r="BE110"/>
  <c r="BE140"/>
  <c r="BE144"/>
  <c r="BE146"/>
  <c r="E50"/>
  <c r="BE119"/>
  <c r="BE136"/>
  <c r="BE160"/>
  <c r="BE179"/>
  <c r="BE181"/>
  <c i="3" r="J106"/>
  <c r="J65"/>
  <c i="4" r="F91"/>
  <c r="BE98"/>
  <c r="BE100"/>
  <c r="BE104"/>
  <c r="BE106"/>
  <c r="BE108"/>
  <c r="BE123"/>
  <c r="BE127"/>
  <c r="BE142"/>
  <c r="BE155"/>
  <c r="BE164"/>
  <c r="F58"/>
  <c r="J90"/>
  <c r="BE102"/>
  <c r="BE121"/>
  <c r="BE129"/>
  <c r="BE153"/>
  <c r="BE162"/>
  <c r="BE114"/>
  <c r="BE131"/>
  <c r="BE133"/>
  <c r="BE175"/>
  <c i="3" r="BK833"/>
  <c r="J833"/>
  <c r="J81"/>
  <c i="4" r="BE96"/>
  <c r="BE151"/>
  <c r="BE158"/>
  <c r="BE173"/>
  <c r="BE183"/>
  <c r="BE186"/>
  <c r="BE112"/>
  <c r="BE117"/>
  <c r="BE125"/>
  <c r="BE138"/>
  <c r="BE166"/>
  <c r="BE168"/>
  <c r="BE171"/>
  <c r="BE177"/>
  <c r="BE189"/>
  <c r="BE192"/>
  <c r="J56"/>
  <c r="BE149"/>
  <c i="3" r="J98"/>
  <c r="BE128"/>
  <c r="BE135"/>
  <c r="BE239"/>
  <c r="BE252"/>
  <c r="BE417"/>
  <c r="BE727"/>
  <c r="BE149"/>
  <c r="BE154"/>
  <c r="BE195"/>
  <c r="BE205"/>
  <c r="BE219"/>
  <c r="BE277"/>
  <c r="BE285"/>
  <c r="BE391"/>
  <c r="BE444"/>
  <c r="BE467"/>
  <c r="BE473"/>
  <c r="BE496"/>
  <c r="BE501"/>
  <c r="BE535"/>
  <c r="BE550"/>
  <c r="BE556"/>
  <c r="BE584"/>
  <c r="BE594"/>
  <c r="BE629"/>
  <c r="BE734"/>
  <c r="BE749"/>
  <c i="2" r="BK91"/>
  <c r="J91"/>
  <c r="J64"/>
  <c i="3" r="BE175"/>
  <c r="BE383"/>
  <c r="BE396"/>
  <c r="BE409"/>
  <c r="BE426"/>
  <c r="BE438"/>
  <c r="BE483"/>
  <c r="BE598"/>
  <c r="BE601"/>
  <c r="BE730"/>
  <c r="BE753"/>
  <c r="BE793"/>
  <c r="F101"/>
  <c r="BE213"/>
  <c r="BE309"/>
  <c r="BE372"/>
  <c r="BE478"/>
  <c r="BE507"/>
  <c r="BE528"/>
  <c r="BE561"/>
  <c r="BE571"/>
  <c r="BE575"/>
  <c r="BE646"/>
  <c r="BE648"/>
  <c r="BE650"/>
  <c r="BE652"/>
  <c r="BE658"/>
  <c r="BE700"/>
  <c r="BE721"/>
  <c r="BE121"/>
  <c r="BE165"/>
  <c r="BE168"/>
  <c r="BE183"/>
  <c r="BE191"/>
  <c r="BE293"/>
  <c r="BE348"/>
  <c r="BE540"/>
  <c r="BE642"/>
  <c r="BE654"/>
  <c r="BE841"/>
  <c r="BE847"/>
  <c r="BE146"/>
  <c r="BE377"/>
  <c r="BE432"/>
  <c r="BE490"/>
  <c r="BE835"/>
  <c r="E50"/>
  <c r="BE107"/>
  <c r="BE114"/>
  <c r="BE261"/>
  <c r="BE317"/>
  <c r="BE340"/>
  <c r="BE352"/>
  <c r="BE364"/>
  <c r="BE545"/>
  <c r="BE636"/>
  <c r="BE679"/>
  <c r="BE141"/>
  <c r="BE225"/>
  <c r="BE360"/>
  <c r="BE510"/>
  <c r="BE516"/>
  <c r="BE519"/>
  <c r="BE525"/>
  <c r="BE531"/>
  <c r="BE605"/>
  <c r="BE625"/>
  <c r="BE853"/>
  <c r="BE859"/>
  <c i="2" r="E50"/>
  <c r="BE93"/>
  <c r="BE137"/>
  <c r="F59"/>
  <c r="BE115"/>
  <c r="BE128"/>
  <c r="BE134"/>
  <c r="BE99"/>
  <c r="BE141"/>
  <c r="BE111"/>
  <c r="J56"/>
  <c r="BE105"/>
  <c r="BE121"/>
  <c i="3" r="F39"/>
  <c i="1" r="BD57"/>
  <c i="2" r="J36"/>
  <c i="1" r="AW56"/>
  <c i="5" r="J36"/>
  <c i="1" r="AW59"/>
  <c i="2" r="F38"/>
  <c i="1" r="BC56"/>
  <c i="2" r="F37"/>
  <c i="1" r="BB56"/>
  <c i="5" r="F39"/>
  <c i="1" r="BD59"/>
  <c i="3" r="J36"/>
  <c i="1" r="AW57"/>
  <c i="2" r="F39"/>
  <c i="1" r="BD56"/>
  <c i="4" r="F39"/>
  <c i="1" r="BD58"/>
  <c i="3" r="F38"/>
  <c i="1" r="BC57"/>
  <c i="3" r="F37"/>
  <c i="1" r="BB57"/>
  <c i="2" r="F36"/>
  <c i="1" r="BA56"/>
  <c i="5" r="F36"/>
  <c i="1" r="BA59"/>
  <c i="6" r="F39"/>
  <c i="1" r="BD60"/>
  <c i="4" r="F38"/>
  <c i="1" r="BC58"/>
  <c r="AS54"/>
  <c i="4" r="J36"/>
  <c i="1" r="AW58"/>
  <c i="6" r="F36"/>
  <c i="1" r="BA60"/>
  <c i="4" r="F36"/>
  <c i="1" r="BA58"/>
  <c i="5" r="F38"/>
  <c i="1" r="BC59"/>
  <c i="3" r="F36"/>
  <c i="1" r="BA57"/>
  <c i="6" r="F38"/>
  <c i="1" r="BC60"/>
  <c i="5" r="F37"/>
  <c i="1" r="BB59"/>
  <c i="6" r="J36"/>
  <c i="1" r="AW60"/>
  <c i="4" r="F37"/>
  <c i="1" r="BB58"/>
  <c i="6" r="F37"/>
  <c i="1" r="BB60"/>
  <c i="2" l="1" r="P91"/>
  <c r="P90"/>
  <c i="1" r="AU56"/>
  <c i="3" r="T559"/>
  <c i="5" r="T90"/>
  <c r="T89"/>
  <c i="3" r="T105"/>
  <c r="T104"/>
  <c i="4" r="R94"/>
  <c i="5" r="R90"/>
  <c r="R89"/>
  <c i="2" r="R91"/>
  <c r="R90"/>
  <c i="6" r="T89"/>
  <c r="T88"/>
  <c i="4" r="BK94"/>
  <c r="J94"/>
  <c r="J63"/>
  <c i="3" r="R559"/>
  <c i="6" r="R89"/>
  <c r="R88"/>
  <c i="3" r="BK105"/>
  <c r="J105"/>
  <c r="J64"/>
  <c r="P559"/>
  <c r="P104"/>
  <c i="1" r="AU57"/>
  <c i="4" r="P94"/>
  <c i="1" r="AU58"/>
  <c i="3" r="R105"/>
  <c r="R104"/>
  <c i="6" r="BK89"/>
  <c r="J89"/>
  <c r="J64"/>
  <c i="5" r="BK89"/>
  <c r="J89"/>
  <c r="J63"/>
  <c i="3" r="BK104"/>
  <c r="J104"/>
  <c i="2" r="BK90"/>
  <c r="J90"/>
  <c i="3" r="J35"/>
  <c i="1" r="AV57"/>
  <c r="AT57"/>
  <c i="5" r="J35"/>
  <c i="1" r="AV59"/>
  <c r="AT59"/>
  <c i="6" r="F35"/>
  <c i="1" r="AZ60"/>
  <c i="4" r="F35"/>
  <c i="1" r="AZ58"/>
  <c i="2" r="F35"/>
  <c i="1" r="AZ56"/>
  <c i="3" r="F35"/>
  <c i="1" r="AZ57"/>
  <c r="BB55"/>
  <c r="BB54"/>
  <c r="W31"/>
  <c r="BD55"/>
  <c r="BD54"/>
  <c r="W33"/>
  <c i="4" r="J35"/>
  <c i="1" r="AV58"/>
  <c r="AT58"/>
  <c i="2" r="J32"/>
  <c i="1" r="AG56"/>
  <c i="6" r="J35"/>
  <c i="1" r="AV60"/>
  <c r="AT60"/>
  <c i="2" r="J35"/>
  <c i="1" r="AV56"/>
  <c r="AT56"/>
  <c r="BC55"/>
  <c r="BC54"/>
  <c r="W32"/>
  <c i="3" r="J32"/>
  <c i="1" r="AG57"/>
  <c i="5" r="F35"/>
  <c i="1" r="AZ59"/>
  <c r="BA55"/>
  <c r="BA54"/>
  <c r="AW54"/>
  <c r="AK30"/>
  <c i="6" l="1" r="BK88"/>
  <c r="J88"/>
  <c r="J63"/>
  <c i="1" r="AN57"/>
  <c i="3" r="J63"/>
  <c i="1" r="AN56"/>
  <c i="2" r="J63"/>
  <c i="3" r="J41"/>
  <c i="2" r="J41"/>
  <c i="1" r="AZ55"/>
  <c r="AZ54"/>
  <c r="W29"/>
  <c r="AY54"/>
  <c r="AY55"/>
  <c r="AU55"/>
  <c r="AU54"/>
  <c r="AW55"/>
  <c i="4" r="J32"/>
  <c i="1" r="AG58"/>
  <c r="AX54"/>
  <c r="AX55"/>
  <c i="5" r="J32"/>
  <c i="1" r="AG59"/>
  <c r="AN59"/>
  <c r="W30"/>
  <c i="4" l="1" r="J41"/>
  <c i="5" r="J41"/>
  <c i="1" r="AN58"/>
  <c r="AV55"/>
  <c r="AT55"/>
  <c i="6" r="J32"/>
  <c i="1" r="AG60"/>
  <c r="AG55"/>
  <c r="AG54"/>
  <c r="AK26"/>
  <c r="AV54"/>
  <c r="AK29"/>
  <c i="6" l="1" r="J41"/>
  <c i="1" r="AN55"/>
  <c r="AK35"/>
  <c r="AN60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<sst xmlns="http://schemas.openxmlformats.org/spreadsheetml/2006/main">
  <si>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</si>
  <si>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</si>
  <si>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</si>
  <si>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</si>
  <si>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</si>
  <si>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{06268732-30d0-4251-8892-84ea38025b6d}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</si>
  <si>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</si>
  <si>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</si>
  <si>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</si>
  <si>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</si>
  <si>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</si>
  <si>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</si>
  <si>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</si>
  <si>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</si>
  <si>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</si>
  <si>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</si>
  <si>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</si>
  <si>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POTRUBNÍ POŠTA V AREÁLU NEMOCNICE VE FRÝDKU - MÍSTKU</t>
  </si>
  <si>
    <t>KSO:</t>
  </si>
  <si>
    <t/>
  </si>
  <si>
    <t>CC-CZ:</t>
  </si>
  <si>
    <t>Místo:</t>
  </si>
  <si>
    <t xml:space="preserve"> </t>
  </si>
  <si>
    <t>Datum:</t>
  </si>
  <si>
    <t>22. 9. 2022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</si>
  <si>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</si>
  <si>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</si>
  <si>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</si>
  <si>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</si>
  <si>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</si>
  <si>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</si>
  <si>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</si>
  <si>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</si>
  <si>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</si>
  <si>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</si>
  <si>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</si>
  <si>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</si>
  <si>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</si>
  <si>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</si>
  <si>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</si>
  <si>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</si>
  <si>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</si>
  <si>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</si>
  <si>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</si>
  <si>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</si>
  <si>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</si>
  <si>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</si>
  <si>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</si>
  <si>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</si>
  <si>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</si>
  <si>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</si>
  <si>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</si>
  <si>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</si>
  <si>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</si>
  <si>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</si>
  <si>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</si>
  <si>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</si>
  <si>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</si>
  <si>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</si>
  <si>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</si>
  <si>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</si>
  <si>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</si>
  <si>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</si>
  <si>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</si>
  <si>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</si>
  <si>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</si>
  <si>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</si>
  <si>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</si>
  <si>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</si>
  <si>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</si>
  <si>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</si>
  <si>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</si>
  <si>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</si>
  <si>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</si>
  <si>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</si>
  <si>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</si>
  <si>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1.A</t>
  </si>
  <si>
    <t>Etapa 1.A</t>
  </si>
  <si>
    <t>STA</t>
  </si>
  <si>
    <t>1</t>
  </si>
  <si>
    <t>{f3f640e0-d8f1-4123-b315-efdd09022922}</t>
  </si>
  <si>
    <t>2</t>
  </si>
  <si>
    <t>/</t>
  </si>
  <si>
    <t>1.A-000</t>
  </si>
  <si>
    <t>Etapa 1.A - Vedlejší a ostatní náklady</t>
  </si>
  <si>
    <t>Soupis</t>
  </si>
  <si>
    <t>{3f8c763c-b1a9-4b8a-b4e4-d68553632958}</t>
  </si>
  <si>
    <t>1.A-001</t>
  </si>
  <si>
    <t>Etapa 1.A - Stavební část</t>
  </si>
  <si>
    <t>{4180e63e-a298-401b-a172-7e979ba1c03a}</t>
  </si>
  <si>
    <t>1.A-002</t>
  </si>
  <si>
    <t>Etapa 1.A - Elektrická požární signalizace, nouzový zvukový systém</t>
  </si>
  <si>
    <t>{8671e7d8-81cd-412f-9cd1-fb5f38c59b8f}</t>
  </si>
  <si>
    <t>1.A-003</t>
  </si>
  <si>
    <t>Etapa 1.A - Zdravotechnika</t>
  </si>
  <si>
    <t>{6ed5c059-41ad-4dd8-8e85-ceba6c383acf}</t>
  </si>
  <si>
    <t>1.A-004</t>
  </si>
  <si>
    <t>Etapa 1.A - Elektroinstalace</t>
  </si>
  <si>
    <t>{58643899-f60a-46e3-9aec-afb12b55fc1c}</t>
  </si>
  <si>
    <t>KRYCÍ LIST SOUPISU PRACÍ</t>
  </si>
  <si>
    <t>Objekt:</t>
  </si>
  <si>
    <t>1.A - Etapa 1.A</t>
  </si>
  <si>
    <t>Soupis:</t>
  </si>
  <si>
    <t>1.A-000 - Etapa 1.A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</si>
  <si>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</si>
  <si>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</si>
  <si>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</si>
  <si>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</si>
  <si>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</si>
  <si>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</si>
  <si>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</si>
  <si>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</si>
  <si>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</si>
  <si>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</si>
  <si>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</si>
  <si>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</si>
  <si>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</si>
  <si>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</si>
  <si>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</si>
  <si>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</si>
  <si>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</si>
  <si>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</si>
  <si>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</si>
  <si>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</si>
  <si>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</si>
  <si>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</si>
  <si>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</si>
  <si>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</si>
  <si>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</si>
  <si>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</si>
  <si>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</si>
  <si>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</si>
  <si>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</si>
  <si>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</si>
  <si>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</si>
  <si>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</si>
  <si>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2022 02</t>
  </si>
  <si>
    <t>1024</t>
  </si>
  <si>
    <t>1763568493</t>
  </si>
  <si>
    <t>PP</t>
  </si>
  <si>
    <t>Online PSC</t>
  </si>
  <si>
    <t>https://podminky.urs.cz/item/CS_URS_2022_02/012103000</t>
  </si>
  <si>
    <t>VV</t>
  </si>
  <si>
    <t>"zaměření stávajícího stavu"</t>
  </si>
  <si>
    <t>Součet</t>
  </si>
  <si>
    <t>4</t>
  </si>
  <si>
    <t>012303000</t>
  </si>
  <si>
    <t>Geodetické práce po výstavbě</t>
  </si>
  <si>
    <t>-978938680</t>
  </si>
  <si>
    <t>https://podminky.urs.cz/item/CS_URS_2022_02/012303000</t>
  </si>
  <si>
    <t>"zaměření skutečného stavu"</t>
  </si>
  <si>
    <t>3</t>
  </si>
  <si>
    <t>013203000</t>
  </si>
  <si>
    <t>Dokumentace stavby bez rozlišení</t>
  </si>
  <si>
    <t>-863197964</t>
  </si>
  <si>
    <t>https://podminky.urs.cz/item/CS_URS_2022_02/013203000</t>
  </si>
  <si>
    <t>"Výrobní dodavatelská dokumentace"</t>
  </si>
  <si>
    <t>013254000</t>
  </si>
  <si>
    <t>Dokumentace skutečného provedení stavby</t>
  </si>
  <si>
    <t>-418986551</t>
  </si>
  <si>
    <t>https://podminky.urs.cz/item/CS_URS_2022_02/013254000</t>
  </si>
  <si>
    <t>VRN3</t>
  </si>
  <si>
    <t>Zařízení staveniště</t>
  </si>
  <si>
    <t>030001000</t>
  </si>
  <si>
    <t>1433170153</t>
  </si>
  <si>
    <t>https://podminky.urs.cz/item/CS_URS_2022_02/030001000</t>
  </si>
  <si>
    <t>"náklady na zařízení staveniště, spotřeby energií atd."</t>
  </si>
  <si>
    <t>6</t>
  </si>
  <si>
    <t>034002000</t>
  </si>
  <si>
    <t>Zabezpečení staveniště</t>
  </si>
  <si>
    <t>2082684485</t>
  </si>
  <si>
    <t>https://podminky.urs.cz/item/CS_URS_2022_02/034002000</t>
  </si>
  <si>
    <t>"opáskování výkopu , výstražně tabulky atd."</t>
  </si>
  <si>
    <t>VRN4</t>
  </si>
  <si>
    <t>Inženýrská činnost</t>
  </si>
  <si>
    <t>7</t>
  </si>
  <si>
    <t>043002000</t>
  </si>
  <si>
    <t>Zkoušky a ostatní měření</t>
  </si>
  <si>
    <t>211402560</t>
  </si>
  <si>
    <t>https://podminky.urs.cz/item/CS_URS_2022_02/043002000</t>
  </si>
  <si>
    <t>"veškeré potřebné zkoušky a revize potřebné pro dokončení díla"</t>
  </si>
  <si>
    <t>8</t>
  </si>
  <si>
    <t>045203000</t>
  </si>
  <si>
    <t>Kompletační činnost</t>
  </si>
  <si>
    <t>2086310451</t>
  </si>
  <si>
    <t>https://podminky.urs.cz/item/CS_URS_2022_02/045203000</t>
  </si>
  <si>
    <t>9</t>
  </si>
  <si>
    <t>045303000</t>
  </si>
  <si>
    <t>Koordinační činnost</t>
  </si>
  <si>
    <t>682842342</t>
  </si>
  <si>
    <t>https://podminky.urs.cz/item/CS_URS_2022_02/045303000</t>
  </si>
  <si>
    <t>VRN7</t>
  </si>
  <si>
    <t>Provozní vlivy</t>
  </si>
  <si>
    <t>10</t>
  </si>
  <si>
    <t>071103000</t>
  </si>
  <si>
    <t>Provoz investora</t>
  </si>
  <si>
    <t>27342435</t>
  </si>
  <si>
    <t>https://podminky.urs.cz/item/CS_URS_2022_02/071103000</t>
  </si>
  <si>
    <t>1.A-001 - Etapa 1.A - Stavební část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</si>
  <si>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</si>
  <si>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</si>
  <si>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</si>
  <si>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</si>
  <si>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</si>
  <si>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</si>
  <si>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</si>
  <si>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</si>
  <si>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</si>
  <si>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</si>
  <si>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</si>
  <si>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</si>
  <si>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</si>
  <si>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</si>
  <si>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</si>
  <si>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</si>
  <si>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</si>
  <si>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>M - Práce a dodávky M</t>
  </si>
  <si>
    <t xml:space="preserve">    24-M - Montáže vzduchotechnických zařízení</t>
  </si>
  <si>
    <t>HSV</t>
  </si>
  <si>
    <t>Práce a dodávky HSV</t>
  </si>
  <si>
    <t>Zemní práce</t>
  </si>
  <si>
    <t>121112003</t>
  </si>
  <si>
    <t>Sejmutí ornice tl vrstvy do 200 mm ručně</t>
  </si>
  <si>
    <t>m2</t>
  </si>
  <si>
    <t>14080856</t>
  </si>
  <si>
    <t>Sejmutí ornice ručně při souvislé ploše, tl. vrstvy do 200 mm</t>
  </si>
  <si>
    <t>https://podminky.urs.cz/item/CS_URS_2022_02/121112003</t>
  </si>
  <si>
    <t>"dle výkresu č. C3a"</t>
  </si>
  <si>
    <t>"vedení v zemi mezi pavilonem O a kolektorem"</t>
  </si>
  <si>
    <t>7,6</t>
  </si>
  <si>
    <t>132212331</t>
  </si>
  <si>
    <t>Hloubení nezapažených rýh šířky do 2000 mm v soudržných horninách třídy těžitelnosti I skupiny 3 ručně</t>
  </si>
  <si>
    <t>m3</t>
  </si>
  <si>
    <t>919386348</t>
  </si>
  <si>
    <t>Hloubení nezapažených rýh šířky přes 800 do 2 000 mm ručně s urovnáním dna do předepsaného profilu a spádu v hornině třídy těžitelnosti I skupiny 3 soudržných</t>
  </si>
  <si>
    <t>https://podminky.urs.cz/item/CS_URS_2022_02/132212331</t>
  </si>
  <si>
    <t>6,5</t>
  </si>
  <si>
    <t>133112811</t>
  </si>
  <si>
    <t>Hloubení nezapažených šachet v hornině třídy těžitelnosti I skupiny 1 a 2 plocha výkopu do 4 m2 ručně</t>
  </si>
  <si>
    <t>-205986170</t>
  </si>
  <si>
    <t>Hloubení nezapažených šachet ručně v horninách třídy těžitelnosti I skupiny 1 a 2, půdorysná plocha výkopu do 4 m2</t>
  </si>
  <si>
    <t>https://podminky.urs.cz/item/CS_URS_2022_02/133112811</t>
  </si>
  <si>
    <t>"nucené větrání u pavilonu PCHO 1.p.p."</t>
  </si>
  <si>
    <t>"odtěžení kačírku"</t>
  </si>
  <si>
    <t>0,2*0,6*0,6</t>
  </si>
  <si>
    <t>133212811</t>
  </si>
  <si>
    <t>Hloubení nezapažených šachet v hornině třídy těžitelnosti I skupiny 3 plocha výkopu do 4 m2 ručně</t>
  </si>
  <si>
    <t>1928604050</t>
  </si>
  <si>
    <t>Hloubení nezapažených šachet ručně v horninách třídy těžitelnosti I skupiny 3, půdorysná plocha výkopu do 4 m2</t>
  </si>
  <si>
    <t>https://podminky.urs.cz/item/CS_URS_2022_02/133212811</t>
  </si>
  <si>
    <t>"výkop"</t>
  </si>
  <si>
    <t>1*0,6*0,6</t>
  </si>
  <si>
    <t>162751117</t>
  </si>
  <si>
    <t>Vodorovné přemístění přes 9 000 do 10000 m výkopku/sypaniny z horniny třídy těžitelnosti I skupiny 1 až 3</t>
  </si>
  <si>
    <t>293310521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</si>
  <si>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</si>
  <si>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</si>
  <si>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"odvoz přebytečné zeminy na skládku"</t>
  </si>
  <si>
    <t>6,5+0,36-3,762</t>
  </si>
  <si>
    <t>162751119</t>
  </si>
  <si>
    <t>Příplatek k vodorovnému přemístění výkopku/sypaniny z horniny třídy těžitelnosti I skupiny 1 až 3 ZKD 1000 m přes 10000 m</t>
  </si>
  <si>
    <t>-1239833423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</si>
  <si>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</si>
  <si>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https://podminky.urs.cz/item/CS_URS_2022_02/162751119</t>
  </si>
  <si>
    <t>3,098*10</t>
  </si>
  <si>
    <t>171251201</t>
  </si>
  <si>
    <t>Uložení sypaniny na skládky nebo meziskládky</t>
  </si>
  <si>
    <t>241540349</t>
  </si>
  <si>
    <t>Uložení sypaniny na skládky nebo meziskládky bez hutnění s upravením uložené sypaniny do předepsaného tvaru</t>
  </si>
  <si>
    <t>https://podminky.urs.cz/item/CS_URS_2022_02/171251201</t>
  </si>
  <si>
    <t>171201221</t>
  </si>
  <si>
    <t>Poplatek za uložení na skládce (skládkovné) zeminy a kamení kód odpadu 17 05 04</t>
  </si>
  <si>
    <t>t</t>
  </si>
  <si>
    <t>1161756141</t>
  </si>
  <si>
    <t>Poplatek za uložení stavebního odpadu na skládce (skládkovné) zeminy a kamení zatříděného do Katalogu odpadů pod kódem 17 05 04</t>
  </si>
  <si>
    <t>https://podminky.urs.cz/item/CS_URS_2022_02/171201221</t>
  </si>
  <si>
    <t>3,098*1,7</t>
  </si>
  <si>
    <t>174111101</t>
  </si>
  <si>
    <t>Zásyp jam, šachet rýh nebo kolem objektů sypaninou se zhutněním ručně</t>
  </si>
  <si>
    <t>1397263487</t>
  </si>
  <si>
    <t>Zásyp sypaninou z jakékoliv horniny ručně s uložením výkopku ve vrstvách se zhutněním jam, šachet, rýh nebo kolem objektů v těchto vykopávkách</t>
  </si>
  <si>
    <t>https://podminky.urs.cz/item/CS_URS_2022_02/174111101</t>
  </si>
  <si>
    <t>"zpětný zásyp"</t>
  </si>
  <si>
    <t>0,45*1,2*6,3</t>
  </si>
  <si>
    <t>174111109</t>
  </si>
  <si>
    <t>Příplatek k zásypu za ruční prohození sypaniny sítem</t>
  </si>
  <si>
    <t>583424141</t>
  </si>
  <si>
    <t>Zásyp sypaninou z jakékoliv horniny ručně Příplatek k ceně za prohození sypaniny sítem</t>
  </si>
  <si>
    <t>https://podminky.urs.cz/item/CS_URS_2022_02/174111109</t>
  </si>
  <si>
    <t>11</t>
  </si>
  <si>
    <t>174211101</t>
  </si>
  <si>
    <t>Zásyp jam, šachet rýh nebo kolem objektů sypaninou bez zhutnění ručně</t>
  </si>
  <si>
    <t>411806893</t>
  </si>
  <si>
    <t>Zásyp sypaninou z jakékoliv horniny ručně s uložením výkopku ve vrstvách bez zhutnění jam, šachet, rýh nebo kolem objektů v těchto vykopávkách</t>
  </si>
  <si>
    <t>https://podminky.urs.cz/item/CS_URS_2022_02/174211101</t>
  </si>
  <si>
    <t>"zpětný zásyp kačírku"</t>
  </si>
  <si>
    <t>12</t>
  </si>
  <si>
    <t>181311103</t>
  </si>
  <si>
    <t>Rozprostření ornice tl vrstvy do 200 mm v rovině nebo ve svahu do 1:5 ručně</t>
  </si>
  <si>
    <t>-2088979634</t>
  </si>
  <si>
    <t>Rozprostření a urovnání ornice v rovině nebo ve svahu sklonu do 1:5 ručně při souvislé ploše, tl. vrstvy do 200 mm</t>
  </si>
  <si>
    <t>https://podminky.urs.cz/item/CS_URS_2022_02/181311103</t>
  </si>
  <si>
    <t>"zpětné zatravnění"</t>
  </si>
  <si>
    <t>13</t>
  </si>
  <si>
    <t>181411131</t>
  </si>
  <si>
    <t>Založení parkového trávníku výsevem pl do 1000 m2 v rovině a ve svahu do 1:5</t>
  </si>
  <si>
    <t>-2140101537</t>
  </si>
  <si>
    <t>Založení trávníku na půdě předem připravené plochy do 1000 m2 výsevem včetně utažení parkového v rovině nebo na svahu do 1:5</t>
  </si>
  <si>
    <t>https://podminky.urs.cz/item/CS_URS_2022_02/181411131</t>
  </si>
  <si>
    <t>14</t>
  </si>
  <si>
    <t>M</t>
  </si>
  <si>
    <t>00572410</t>
  </si>
  <si>
    <t>osivo směs travní parková</t>
  </si>
  <si>
    <t>kg</t>
  </si>
  <si>
    <t>488208872</t>
  </si>
  <si>
    <t>7,6*0,025*1,03</t>
  </si>
  <si>
    <t>181912112</t>
  </si>
  <si>
    <t>Úprava pláně v hornině třídy těžitelnosti I skupiny 3 se zhutněním ručně</t>
  </si>
  <si>
    <t>-792192920</t>
  </si>
  <si>
    <t>Úprava pláně vyrovnáním výškových rozdílů ručně v hornině třídy těžitelnosti I skupiny 3 se zhutněním</t>
  </si>
  <si>
    <t>https://podminky.urs.cz/item/CS_URS_2022_02/181912112</t>
  </si>
  <si>
    <t>0,6*0,6</t>
  </si>
  <si>
    <t>1,2*6,3</t>
  </si>
  <si>
    <t>Svislé a kompletní konstrukce</t>
  </si>
  <si>
    <t>16</t>
  </si>
  <si>
    <t>310236241</t>
  </si>
  <si>
    <t>Zazdívka otvorů pl přes 0,0225 do 0,09 m2 ve zdivu nadzákladovém cihlami pálenými tl do 300 mm</t>
  </si>
  <si>
    <t>kus</t>
  </si>
  <si>
    <t>-674807754</t>
  </si>
  <si>
    <t>Zazdívka otvorů ve zdivu nadzákladovém cihlami pálenými plochy přes 0,0225 m2 do 0,09 m2, ve zdi tl. do 300 mm</t>
  </si>
  <si>
    <t>https://podminky.urs.cz/item/CS_URS_2022_02/310236241</t>
  </si>
  <si>
    <t>"P3"</t>
  </si>
  <si>
    <t>"pavilon D"</t>
  </si>
  <si>
    <t>"1.p.p." 3</t>
  </si>
  <si>
    <t>"4.n.p." 1</t>
  </si>
  <si>
    <t>17</t>
  </si>
  <si>
    <t>310237241</t>
  </si>
  <si>
    <t>Zazdívka otvorů pl přes 0,09 do 0,25 m2 ve zdivu nadzákladovém cihlami pálenými tl do 300 mm</t>
  </si>
  <si>
    <t>1278233727</t>
  </si>
  <si>
    <t>Zazdívka otvorů ve zdivu nadzákladovém cihlami pálenými plochy přes 0,09 m2 do 0,25 m2, ve zdi tl. do 300 mm</t>
  </si>
  <si>
    <t>https://podminky.urs.cz/item/CS_URS_2022_02/310237241</t>
  </si>
  <si>
    <t>"průraz do stávajícího energokanálu - P2 - zpětné zazdění po osazení potrubí"</t>
  </si>
  <si>
    <t>18</t>
  </si>
  <si>
    <t>310237261</t>
  </si>
  <si>
    <t>Zazdívka otvorů pl přes 0,09 do 0,25 m2 ve zdivu nadzákladovém cihlami pálenými tl přes 450 do 600 mm</t>
  </si>
  <si>
    <t>1201716819</t>
  </si>
  <si>
    <t>Zazdívka otvorů ve zdivu nadzákladovém cihlami pálenými plochy přes 0,09 m2 do 0,25 m2, ve zdi tl. přes 450 do 600 mm</t>
  </si>
  <si>
    <t>https://podminky.urs.cz/item/CS_URS_2022_02/310237261</t>
  </si>
  <si>
    <t>"průraz do stávající budovy - P1 - zpětné zazdění po osazení potrubí"</t>
  </si>
  <si>
    <t>19</t>
  </si>
  <si>
    <t>310321111</t>
  </si>
  <si>
    <t>Zabetonování otvorů do pl 1 m2 ve zdivu nadzákladovém včetně bednění a výztuže</t>
  </si>
  <si>
    <t>-1966496513</t>
  </si>
  <si>
    <t>Zabetonování otvorů ve zdivu nadzákladovém včetně bednění, odbednění a výztuže (materiál v ceně) plochy do 1 m2</t>
  </si>
  <si>
    <t>https://podminky.urs.cz/item/CS_URS_2022_02/310321111</t>
  </si>
  <si>
    <t>"P1"</t>
  </si>
  <si>
    <t>"pavilon O"</t>
  </si>
  <si>
    <t>"1.p.p." 3,14*0,11*0,11*7*0,4</t>
  </si>
  <si>
    <t>"pavilon E"</t>
  </si>
  <si>
    <t>"1.p.p." 3,14*0,11*0,11*(0,6+0,5*2+0,6)</t>
  </si>
  <si>
    <t>"pavilon BC"</t>
  </si>
  <si>
    <t>"1.p.p." 3,14*0,11*0,11*0,825</t>
  </si>
  <si>
    <t>"zaplnění po osazení potrubí"</t>
  </si>
  <si>
    <t>3,14*0,08*0,08*0,4</t>
  </si>
  <si>
    <t>20</t>
  </si>
  <si>
    <t>340236212</t>
  </si>
  <si>
    <t>Zazdívka otvorů v příčkách nebo stěnách pl přes 0,0225 do 0,09 m2 cihlami plnými tl přes 100 mm</t>
  </si>
  <si>
    <t>-1535510314</t>
  </si>
  <si>
    <t>Zazdívka otvorů v příčkách nebo stěnách cihlami plnými pálenými plochy přes 0,0225 m2 do 0,09 m2, tloušťky přes 100 mm</t>
  </si>
  <si>
    <t>https://podminky.urs.cz/item/CS_URS_2022_02/340236212</t>
  </si>
  <si>
    <t>"3.n.p." 1</t>
  </si>
  <si>
    <t>"1.p.p." 5</t>
  </si>
  <si>
    <t>"pavilon PCHO"</t>
  </si>
  <si>
    <t>"1.p.p." 6</t>
  </si>
  <si>
    <t>"1.p.p." 4</t>
  </si>
  <si>
    <t>346244811</t>
  </si>
  <si>
    <t>Přizdívky izolační tl 65 mm z cihel dl 290 mm pevnosti P 10 až P 20 na MC 10</t>
  </si>
  <si>
    <t>1417372902</t>
  </si>
  <si>
    <t>Přizdívky izolační a ochranné z cihel pálených na maltu MC-10 včetně vytvoření požlábku v ohybu izolace vodorovné na svislou, se zatřenou cementovou omítkou z malty min. MC 10 tl. 20 mm pod izolaci z cihel plných dl. 290 mm, P 10 až P 20 tl. 65 mm</t>
  </si>
  <si>
    <t>https://podminky.urs.cz/item/CS_URS_2022_02/346244811</t>
  </si>
  <si>
    <t>"průraz do stávající budovy - P1 - zpětné vyspravení přizdívky po osazení potrubí"</t>
  </si>
  <si>
    <t>2*0,5</t>
  </si>
  <si>
    <t>"průraz do stávajícího energokanálu - P2 - zpětné vyspravení přizdívky po osazení potrubí"</t>
  </si>
  <si>
    <t>Vodorovné konstrukce</t>
  </si>
  <si>
    <t>22</t>
  </si>
  <si>
    <t>411386621</t>
  </si>
  <si>
    <t>Zabetonování prostupů v instalačních šachtách ze suchých směsí pl přes 0,09 do 0,25 m2 ve stropech</t>
  </si>
  <si>
    <t>2004330061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</si>
  <si>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</si>
  <si>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https://podminky.urs.cz/item/CS_URS_2022_02/411386621</t>
  </si>
  <si>
    <t>"P2"</t>
  </si>
  <si>
    <t>"1.p.p." 1</t>
  </si>
  <si>
    <t>"1.n.p." 1</t>
  </si>
  <si>
    <t>"2.n.p." 1</t>
  </si>
  <si>
    <t>"1.p.p." 2</t>
  </si>
  <si>
    <t>23</t>
  </si>
  <si>
    <t>451572111</t>
  </si>
  <si>
    <t>Lože pod potrubí otevřený výkop z kameniva drobného těženého</t>
  </si>
  <si>
    <t>1778382530</t>
  </si>
  <si>
    <t>Lože pod potrubí, stoky a drobné objekty v otevřeném výkopu z kameniva drobného těženého 0 až 4 mm</t>
  </si>
  <si>
    <t>https://podminky.urs.cz/item/CS_URS_2022_02/451572111</t>
  </si>
  <si>
    <t>"pod potrubím"</t>
  </si>
  <si>
    <t>0,1*1,2*6,3</t>
  </si>
  <si>
    <t>24</t>
  </si>
  <si>
    <t>451573111a</t>
  </si>
  <si>
    <t>Obsyp potrubí otevřený výkop ze štěrkodrti 0/4</t>
  </si>
  <si>
    <t>750446763</t>
  </si>
  <si>
    <t xml:space="preserve">"nad a kolem  potrubí"</t>
  </si>
  <si>
    <t>0,3*1,2*6,3</t>
  </si>
  <si>
    <t>Úpravy povrchů, podlahy a osazování výplní</t>
  </si>
  <si>
    <t>25</t>
  </si>
  <si>
    <t>611315222</t>
  </si>
  <si>
    <t>Vápenná štuková omítka malých ploch přes 0,09 do 0,25 m2 na stropech</t>
  </si>
  <si>
    <t>-955832990</t>
  </si>
  <si>
    <t>Vápenná omítka jednotlivých malých ploch štuková na stropech, plochy jednotlivě přes 0,09 do 0,25 m2</t>
  </si>
  <si>
    <t>https://podminky.urs.cz/item/CS_URS_2022_02/611315222</t>
  </si>
  <si>
    <t>26</t>
  </si>
  <si>
    <t>612315212</t>
  </si>
  <si>
    <t>Vápenná hladká omítka malých ploch přes 0,09 do 0,25 m2 na stěnách</t>
  </si>
  <si>
    <t>-949673732</t>
  </si>
  <si>
    <t>Vápenná omítka jednotlivých malých ploch hladká na stěnách, plochy jednotlivě přes 0,09 do 0,25 m2</t>
  </si>
  <si>
    <t>https://podminky.urs.cz/item/CS_URS_2022_02/612315212</t>
  </si>
  <si>
    <t>2*2</t>
  </si>
  <si>
    <t>27</t>
  </si>
  <si>
    <t>612315222</t>
  </si>
  <si>
    <t>Vápenná štuková omítka malých ploch přes 0,09 do 0,25 m2 na stěnách</t>
  </si>
  <si>
    <t>-196162401</t>
  </si>
  <si>
    <t>Vápenná omítka jednotlivých malých ploch štuková na stěnách, plochy jednotlivě přes 0,09 do 0,25 m2</t>
  </si>
  <si>
    <t>https://podminky.urs.cz/item/CS_URS_2022_02/612315222</t>
  </si>
  <si>
    <t>"1.p.p." 7*2</t>
  </si>
  <si>
    <t>"1.p.p." 4*2</t>
  </si>
  <si>
    <t>"1.p.p." 3*2</t>
  </si>
  <si>
    <t>"3.n.p." 1*2</t>
  </si>
  <si>
    <t>"4.n.p." 1*2</t>
  </si>
  <si>
    <t>"1.p.p." 5*2</t>
  </si>
  <si>
    <t>"1.p.p." 6*2</t>
  </si>
  <si>
    <t>Trubní vedení</t>
  </si>
  <si>
    <t>28</t>
  </si>
  <si>
    <t>871263121</t>
  </si>
  <si>
    <t>Montáž kanalizačního potrubí z PVC těsněné gumovým kroužkem otevřený výkop sklon do 20 % DN 110</t>
  </si>
  <si>
    <t>m</t>
  </si>
  <si>
    <t>-1718491465</t>
  </si>
  <si>
    <t>Montáž kanalizačního potrubí z plastů z tvrdého PVC těsněných gumovým kroužkem v otevřeném výkopu ve sklonu do 20 % DN 110</t>
  </si>
  <si>
    <t>https://podminky.urs.cz/item/CS_URS_2022_02/871263121</t>
  </si>
  <si>
    <t>"ochranná trubka pro kabelové vedení"</t>
  </si>
  <si>
    <t>6,3</t>
  </si>
  <si>
    <t>29</t>
  </si>
  <si>
    <t>28611116</t>
  </si>
  <si>
    <t>trubka PVC DN 50</t>
  </si>
  <si>
    <t>67769914</t>
  </si>
  <si>
    <t>6,3*1,1</t>
  </si>
  <si>
    <t>30</t>
  </si>
  <si>
    <t>871393121</t>
  </si>
  <si>
    <t>Montáž kanalizačního potrubí z PVC těsněné gumovým kroužkem otevřený výkop sklon do 20 % DN 400</t>
  </si>
  <si>
    <t>-206340151</t>
  </si>
  <si>
    <t>Montáž kanalizačního potrubí z plastů z tvrdého PVC těsněných gumovým kroužkem v otevřeném výkopu ve sklonu do 20 % DN 400</t>
  </si>
  <si>
    <t>https://podminky.urs.cz/item/CS_URS_2022_02/871393121</t>
  </si>
  <si>
    <t>"ochranná trubka - příprava pro etapu 1B"</t>
  </si>
  <si>
    <t>31</t>
  </si>
  <si>
    <t>28611158a</t>
  </si>
  <si>
    <t>trubka PVC KOEM SN8 DN 400</t>
  </si>
  <si>
    <t>-1376449523</t>
  </si>
  <si>
    <t>32</t>
  </si>
  <si>
    <t>899722114</t>
  </si>
  <si>
    <t>Krytí potrubí z plastů výstražnou fólií z PVC 40 cm</t>
  </si>
  <si>
    <t>-398117078</t>
  </si>
  <si>
    <t>Krytí potrubí z plastů výstražnou fólií z PVC šířky 40 cm</t>
  </si>
  <si>
    <t>https://podminky.urs.cz/item/CS_URS_2022_02/899722114</t>
  </si>
  <si>
    <t>"nad potrubím"</t>
  </si>
  <si>
    <t>6,3*2*1,1</t>
  </si>
  <si>
    <t>33</t>
  </si>
  <si>
    <t>8-P1</t>
  </si>
  <si>
    <t>D+M Pažnice prostupová pro černou vanu s těsnící vložkou pro potrubí DN 250</t>
  </si>
  <si>
    <t>301977490</t>
  </si>
  <si>
    <t>"dle výkresu C3a"</t>
  </si>
  <si>
    <t>"P1" 2</t>
  </si>
  <si>
    <t>34</t>
  </si>
  <si>
    <t>8-P2</t>
  </si>
  <si>
    <t>D+M Napojovací manžeta pro potrubí</t>
  </si>
  <si>
    <t>219764337</t>
  </si>
  <si>
    <t>"P2" 2</t>
  </si>
  <si>
    <t>Ostatní konstrukce a práce, bourání</t>
  </si>
  <si>
    <t>35</t>
  </si>
  <si>
    <t>949101111</t>
  </si>
  <si>
    <t>Lešení pomocné pro objekty pozemních staveb s lešeňovou podlahou v do 1,9 m zatížení do 150 kg/m2</t>
  </si>
  <si>
    <t>-1729817969</t>
  </si>
  <si>
    <t>Lešení pomocné pracovní pro objekty pozemních staveb pro zatížení do 150 kg/m2, o výšce lešeňové podlahy do 1,9 m</t>
  </si>
  <si>
    <t>https://podminky.urs.cz/item/CS_URS_2022_02/949101111</t>
  </si>
  <si>
    <t>"pro práce na podhledech"</t>
  </si>
  <si>
    <t>261,5</t>
  </si>
  <si>
    <t>"ostatní"</t>
  </si>
  <si>
    <t>50</t>
  </si>
  <si>
    <t>36</t>
  </si>
  <si>
    <t>952901111</t>
  </si>
  <si>
    <t>Vyčištění budov bytové a občanské výstavby při výšce podlaží do 4 m</t>
  </si>
  <si>
    <t>-1584230178</t>
  </si>
  <si>
    <t>Vyčištění budov nebo objektů před předáním do užívání budov bytové nebo občanské výstavby, světlé výšky podlaží do 4 m</t>
  </si>
  <si>
    <t>https://podminky.urs.cz/item/CS_URS_2022_02/952901111</t>
  </si>
  <si>
    <t>261,5+9+64+50+2*2+8+2*2+196*1</t>
  </si>
  <si>
    <t>37</t>
  </si>
  <si>
    <t>971033331</t>
  </si>
  <si>
    <t>Vybourání otvorů ve zdivu cihelném pl do 0,09 m2 na MVC nebo MV tl do 150 mm</t>
  </si>
  <si>
    <t>-210153981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</si>
  <si>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</si>
  <si>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https://podminky.urs.cz/item/CS_URS_2022_02/971033331</t>
  </si>
  <si>
    <t>38</t>
  </si>
  <si>
    <t>971033341</t>
  </si>
  <si>
    <t>Vybourání otvorů ve zdivu cihelném pl do 0,09 m2 na MVC nebo MV tl do 300 mm</t>
  </si>
  <si>
    <t>184826557</t>
  </si>
  <si>
    <t>Vybourání otvorů ve zdivu základovém nebo nadzákladovém z cihel, tvárnic, příčkovek z cihel pálených na maltu vápennou nebo vápenocementovou plochy do 0,09 m2, tl. do 300 mm</t>
  </si>
  <si>
    <t>https://podminky.urs.cz/item/CS_URS_2022_02/971033341</t>
  </si>
  <si>
    <t>39</t>
  </si>
  <si>
    <t>971033431</t>
  </si>
  <si>
    <t>Vybourání otvorů ve zdivu cihelném pl do 0,25 m2 na MVC nebo MV tl do 150 mm</t>
  </si>
  <si>
    <t>-34405500</t>
  </si>
  <si>
    <t>Vybourání otvorů ve zdivu základovém nebo nadzákladovém z cihel, tvárnic, příčkovek z cihel pálených na maltu vápennou nebo vápenocementovou plochy do 0,25 m2, tl. do 150 mm</t>
  </si>
  <si>
    <t>https://podminky.urs.cz/item/CS_URS_2022_02/971033431</t>
  </si>
  <si>
    <t>"stávající přizdívka"</t>
  </si>
  <si>
    <t>"průraz do stávajícího energokanálu - P2"</t>
  </si>
  <si>
    <t>"průraz do stávající budovy - P1"</t>
  </si>
  <si>
    <t>40</t>
  </si>
  <si>
    <t>971052441</t>
  </si>
  <si>
    <t>Vybourání nebo prorážení otvorů v ŽB příčkách a zdech pl do 0,25 m2 tl do 300 mm</t>
  </si>
  <si>
    <t>1850275726</t>
  </si>
  <si>
    <t>Vybourání a prorážení otvorů v železobetonových příčkách a zdech základových nebo nadzákladových, plochy do 0,25 m2, tl. do 300 mm</t>
  </si>
  <si>
    <t>https://podminky.urs.cz/item/CS_URS_2022_02/971052441</t>
  </si>
  <si>
    <t>41</t>
  </si>
  <si>
    <t>971052461</t>
  </si>
  <si>
    <t>Vybourání nebo prorážení otvorů v ŽB příčkách a zdech pl do 0,25 m2 tl do 600 mm</t>
  </si>
  <si>
    <t>2122194921</t>
  </si>
  <si>
    <t>Vybourání a prorážení otvorů v železobetonových příčkách a zdech základových nebo nadzákladových, plochy do 0,25 m2, tl. do 600 mm</t>
  </si>
  <si>
    <t>https://podminky.urs.cz/item/CS_URS_2022_02/971052461</t>
  </si>
  <si>
    <t>42</t>
  </si>
  <si>
    <t>977151124</t>
  </si>
  <si>
    <t>Jádrové vrty diamantovými korunkami do stavebních materiálů D přes 150 do 180 mm</t>
  </si>
  <si>
    <t>-295631247</t>
  </si>
  <si>
    <t>Jádrové vrty diamantovými korunkami do stavebních materiálů (železobetonu, betonu, cihel, obkladů, dlažeb, kamene) průměru přes 150 do 180 mm</t>
  </si>
  <si>
    <t>https://podminky.urs.cz/item/CS_URS_2022_02/977151124</t>
  </si>
  <si>
    <t>0,5</t>
  </si>
  <si>
    <t>43</t>
  </si>
  <si>
    <t>977151127</t>
  </si>
  <si>
    <t>Jádrové vrty diamantovými korunkami do stavebních materiálů D přes 225 do 250 mm</t>
  </si>
  <si>
    <t>-1994462124</t>
  </si>
  <si>
    <t>Jádrové vrty diamantovými korunkami do stavebních materiálů (železobetonu, betonu, cihel, obkladů, dlažeb, kamene) průměru přes 225 do 250 mm</t>
  </si>
  <si>
    <t>https://podminky.urs.cz/item/CS_URS_2022_02/977151127</t>
  </si>
  <si>
    <t>"1.p.p." 7*0,4</t>
  </si>
  <si>
    <t>"1.p.p." 0,6+0,5*2+0,6</t>
  </si>
  <si>
    <t>"1.p.p." 0,825</t>
  </si>
  <si>
    <t>"1.p.p." 1*0,4</t>
  </si>
  <si>
    <t>"1.n.p." 1*0,4</t>
  </si>
  <si>
    <t>"2.n.p." 1*0,4</t>
  </si>
  <si>
    <t>"3.n.p." 1*0,4</t>
  </si>
  <si>
    <t>"4.n.p." 1*0,4</t>
  </si>
  <si>
    <t>"1.p.p." 2*0,4</t>
  </si>
  <si>
    <t>44</t>
  </si>
  <si>
    <t>985131311</t>
  </si>
  <si>
    <t>Ruční dočištění ploch stěn, rubu kleneb a podlah ocelových kartáči</t>
  </si>
  <si>
    <t>706150610</t>
  </si>
  <si>
    <t>Očištění ploch stěn, rubu kleneb a podlah ruční dočištění ocelovými kartáči</t>
  </si>
  <si>
    <t>https://podminky.urs.cz/item/CS_URS_2022_02/985131311</t>
  </si>
  <si>
    <t>"oprava stávajíícho energokanálu"</t>
  </si>
  <si>
    <t>196*4</t>
  </si>
  <si>
    <t>45</t>
  </si>
  <si>
    <t>985131411a</t>
  </si>
  <si>
    <t>Očištění ploch stěn, rubu kleneb a podlah ometením</t>
  </si>
  <si>
    <t>851917400</t>
  </si>
  <si>
    <t>46</t>
  </si>
  <si>
    <t>985139111</t>
  </si>
  <si>
    <t>Příplatek k očištění ploch za práci ve stísněném prostoru</t>
  </si>
  <si>
    <t>-861317150</t>
  </si>
  <si>
    <t>Očištění ploch Příplatek k cenám za práci ve stísněném prostoru</t>
  </si>
  <si>
    <t>https://podminky.urs.cz/item/CS_URS_2022_02/985139111</t>
  </si>
  <si>
    <t>784</t>
  </si>
  <si>
    <t>47</t>
  </si>
  <si>
    <t>985311111</t>
  </si>
  <si>
    <t>Reprofilace stěn cementovou sanační maltou tl do 10 mm</t>
  </si>
  <si>
    <t>-422269847</t>
  </si>
  <si>
    <t>Reprofilace betonu sanačními maltami na cementové bázi ručně stěn, tloušťky do 10 mm</t>
  </si>
  <si>
    <t>https://podminky.urs.cz/item/CS_URS_2022_02/985311111</t>
  </si>
  <si>
    <t>"pod kotevní konzoly TG"</t>
  </si>
  <si>
    <t>196*0,5</t>
  </si>
  <si>
    <t>48</t>
  </si>
  <si>
    <t>985311112</t>
  </si>
  <si>
    <t>Reprofilace stěn cementovou sanační maltou tl přes 10 do 20 mm</t>
  </si>
  <si>
    <t>45035841</t>
  </si>
  <si>
    <t>Reprofilace betonu sanačními maltami na cementové bázi ručně stěn, tloušťky přes 10 do 20 mm</t>
  </si>
  <si>
    <t>https://podminky.urs.cz/item/CS_URS_2022_02/985311112</t>
  </si>
  <si>
    <t>49</t>
  </si>
  <si>
    <t>985311911</t>
  </si>
  <si>
    <t>Příplatek při reprofilaci sanační maltou za práci ve stísněném prostoru</t>
  </si>
  <si>
    <t>-1169178028</t>
  </si>
  <si>
    <t>Reprofilace betonu sanačními maltami na cementové bázi ručně Příplatek k cenám za práci ve stísněném prostoru</t>
  </si>
  <si>
    <t>https://podminky.urs.cz/item/CS_URS_2022_02/985311911</t>
  </si>
  <si>
    <t>98*2</t>
  </si>
  <si>
    <t>985321111</t>
  </si>
  <si>
    <t>Ochranný nátěr výztuže na cementové bázi stěn, líce kleneb a podhledů 1 vrstva tl 1 mm</t>
  </si>
  <si>
    <t>-225842545</t>
  </si>
  <si>
    <t>Ochranný nátěr betonářské výztuže 1 vrstva tloušťky 1 mm na cementové bázi stěn, líce kleneb a podhledů</t>
  </si>
  <si>
    <t>https://podminky.urs.cz/item/CS_URS_2022_02/985321111</t>
  </si>
  <si>
    <t>51</t>
  </si>
  <si>
    <t>985321911</t>
  </si>
  <si>
    <t>Příplatek k cenám ochranného nátěru výztuže za práce ve stísněném prostoru</t>
  </si>
  <si>
    <t>-1689379223</t>
  </si>
  <si>
    <t>Ochranný nátěr betonářské výztuže Příplatek k cenám za práci ve stísněném prostoru</t>
  </si>
  <si>
    <t>https://podminky.urs.cz/item/CS_URS_2022_02/985321911</t>
  </si>
  <si>
    <t>52</t>
  </si>
  <si>
    <t>985323111</t>
  </si>
  <si>
    <t>Spojovací můstek reprofilovaného betonu na cementové bázi tl 1 mm</t>
  </si>
  <si>
    <t>2031653362</t>
  </si>
  <si>
    <t>Spojovací můstek reprofilovaného betonu na cementové bázi, tloušťky 1 mm</t>
  </si>
  <si>
    <t>https://podminky.urs.cz/item/CS_URS_2022_02/985323111</t>
  </si>
  <si>
    <t>196*0,5*2</t>
  </si>
  <si>
    <t>53</t>
  </si>
  <si>
    <t>985323911</t>
  </si>
  <si>
    <t>Příplatek k cenám spojovacího můstku za práci ve stísněném prostoru</t>
  </si>
  <si>
    <t>1402186615</t>
  </si>
  <si>
    <t>Spojovací můstek reprofilovaného betonu Příplatek k cenám za práci ve stísněném prostoru</t>
  </si>
  <si>
    <t>https://podminky.urs.cz/item/CS_URS_2022_02/985323911</t>
  </si>
  <si>
    <t>54</t>
  </si>
  <si>
    <t>9-NV1</t>
  </si>
  <si>
    <t>Vyspravení vnější izolace po osazení nuceného větrání - těsnící manžeta+oprava tep. izolace mont. pěnou+úprava nopové folie</t>
  </si>
  <si>
    <t>-411394847</t>
  </si>
  <si>
    <t>997</t>
  </si>
  <si>
    <t>Přesun sutě</t>
  </si>
  <si>
    <t>55</t>
  </si>
  <si>
    <t>997013214</t>
  </si>
  <si>
    <t>Vnitrostaveništní doprava suti a vybouraných hmot pro budovy v přes 12 do 15 m ručně</t>
  </si>
  <si>
    <t>1093621976</t>
  </si>
  <si>
    <t>Vnitrostaveništní doprava suti a vybouraných hmot vodorovně do 50 m svisle ručně pro budovy a haly výšky přes 12 do 15 m</t>
  </si>
  <si>
    <t>https://podminky.urs.cz/item/CS_URS_2022_02/997013214</t>
  </si>
  <si>
    <t>56</t>
  </si>
  <si>
    <t>997013501</t>
  </si>
  <si>
    <t>Odvoz suti a vybouraných hmot na skládku nebo meziskládku do 1 km se složením</t>
  </si>
  <si>
    <t>146870438</t>
  </si>
  <si>
    <t>Odvoz suti a vybouraných hmot na skládku nebo meziskládku se složením, na vzdálenost do 1 km</t>
  </si>
  <si>
    <t>https://podminky.urs.cz/item/CS_URS_2022_02/997013501</t>
  </si>
  <si>
    <t>57</t>
  </si>
  <si>
    <t>997013509</t>
  </si>
  <si>
    <t>Příplatek k odvozu suti a vybouraných hmot na skládku ZKD 1 km přes 1 km</t>
  </si>
  <si>
    <t>-1142402568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</si>
  <si>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</si>
  <si>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</si>
  <si>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4,919*19 'Přepočtené koeficientem množství</t>
  </si>
  <si>
    <t>58</t>
  </si>
  <si>
    <t>997013602</t>
  </si>
  <si>
    <t>Poplatek za uložení na skládce (skládkovné) stavebního odpadu železobetonového kód odpadu 17 01 01</t>
  </si>
  <si>
    <t>804268597</t>
  </si>
  <si>
    <t>Poplatek za uložení stavebního odpadu na skládce (skládkovné) z armovaného betonu zatříděného do Katalogu odpadů pod kódem 17 01 01</t>
  </si>
  <si>
    <t>https://podminky.urs.cz/item/CS_URS_2022_02/997013602</t>
  </si>
  <si>
    <t>1,037+0,028+0,374+0,748</t>
  </si>
  <si>
    <t>59</t>
  </si>
  <si>
    <t>997013603</t>
  </si>
  <si>
    <t>Poplatek za uložení na skládce (skládkovné) stavebního odpadu cihelného kód odpadu 17 01 02</t>
  </si>
  <si>
    <t>408012788</t>
  </si>
  <si>
    <t>Poplatek za uložení stavebního odpadu na skládce (skládkovné) cihelného zatříděného do Katalogu odpadů pod kódem 17 01 02</t>
  </si>
  <si>
    <t>https://podminky.urs.cz/item/CS_URS_2022_02/997013603</t>
  </si>
  <si>
    <t>0,4+0,216+0,276</t>
  </si>
  <si>
    <t>60</t>
  </si>
  <si>
    <t>997013631</t>
  </si>
  <si>
    <t>Poplatek za uložení na skládce (skládkovné) stavebního odpadu směsného kód odpadu 17 09 04</t>
  </si>
  <si>
    <t>-1485002062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</si>
  <si>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</si>
  <si>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</si>
  <si>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1,835</t>
  </si>
  <si>
    <t>61</t>
  </si>
  <si>
    <t>997013814</t>
  </si>
  <si>
    <t>Poplatek za uložení na skládce (skládkovné) stavebního odpadu izolací kód odpadu 17 06 04</t>
  </si>
  <si>
    <t>281406606</t>
  </si>
  <si>
    <t>Poplatek za uložení stavebního odpadu na skládce (skládkovné) z izolačních materiálů zatříděného do Katalogu odpadů pod kódem 17 06 04</t>
  </si>
  <si>
    <t>https://podminky.urs.cz/item/CS_URS_2022_02/997013814</t>
  </si>
  <si>
    <t>0,005</t>
  </si>
  <si>
    <t>998</t>
  </si>
  <si>
    <t>Přesun hmot</t>
  </si>
  <si>
    <t>62</t>
  </si>
  <si>
    <t>998018003</t>
  </si>
  <si>
    <t>Přesun hmot ruční pro budovy v přes 12 do 24 m</t>
  </si>
  <si>
    <t>-1529261011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</si>
  <si>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</si>
  <si>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https://podminky.urs.cz/item/CS_URS_2022_02/998018003</t>
  </si>
  <si>
    <t>PSV</t>
  </si>
  <si>
    <t>Práce a dodávky PSV</t>
  </si>
  <si>
    <t>711</t>
  </si>
  <si>
    <t>Izolace proti vodě, vlhkosti a plynům</t>
  </si>
  <si>
    <t>63</t>
  </si>
  <si>
    <t>711112001</t>
  </si>
  <si>
    <t>Provedení izolace proti zemní vlhkosti svislé za studena nátěrem penetračním</t>
  </si>
  <si>
    <t>-763580826</t>
  </si>
  <si>
    <t>Provedení izolace proti zemní vlhkosti natěradly a tmely za studena na ploše svislé S nátěrem penetračním</t>
  </si>
  <si>
    <t>https://podminky.urs.cz/item/CS_URS_2022_02/711112001</t>
  </si>
  <si>
    <t>"průraz do stávající budovy - P1 - zpětné vyspravení izolace po osazení potrubí"</t>
  </si>
  <si>
    <t>"průraz do stávajícího energokanálu - P2 - zpětné vyspravení izolace po osazení potrubí"</t>
  </si>
  <si>
    <t>64</t>
  </si>
  <si>
    <t>11163153</t>
  </si>
  <si>
    <t>emulze asfaltová penetrační</t>
  </si>
  <si>
    <t>litr</t>
  </si>
  <si>
    <t>1239141014</t>
  </si>
  <si>
    <t>2,5*0,4*1,2</t>
  </si>
  <si>
    <t>65</t>
  </si>
  <si>
    <t>711131821</t>
  </si>
  <si>
    <t>Odstranění izolace proti zemní vlhkosti svislé</t>
  </si>
  <si>
    <t>1741681439</t>
  </si>
  <si>
    <t>Odstranění izolace proti zemní vlhkosti na ploše svislé S</t>
  </si>
  <si>
    <t>https://podminky.urs.cz/item/CS_URS_2022_02/711131821</t>
  </si>
  <si>
    <t>"stávající hydroizolace"</t>
  </si>
  <si>
    <t>2*0,25</t>
  </si>
  <si>
    <t>66</t>
  </si>
  <si>
    <t>711142559</t>
  </si>
  <si>
    <t>Provedení izolace proti zemní vlhkosti pásy přitavením svislé NAIP</t>
  </si>
  <si>
    <t>-2068002220</t>
  </si>
  <si>
    <t>Provedení izolace proti zemní vlhkosti pásy přitavením NAIP na ploše svislé S</t>
  </si>
  <si>
    <t>https://podminky.urs.cz/item/CS_URS_2022_02/711142559</t>
  </si>
  <si>
    <t>67</t>
  </si>
  <si>
    <t>62855002</t>
  </si>
  <si>
    <t>pás asfaltový natavitelný modifikovaný SBS tl 5,0mm s vložkou z polyesterové rohože a spalitelnou PE fólií nebo jemnozrnným minerálním posypem na horním povrchu</t>
  </si>
  <si>
    <t>2025781608</t>
  </si>
  <si>
    <t>2,5*1,2</t>
  </si>
  <si>
    <t>68</t>
  </si>
  <si>
    <t>998711101</t>
  </si>
  <si>
    <t>Přesun hmot tonážní pro izolace proti vodě, vlhkosti a plynům v objektech v do 6 m</t>
  </si>
  <si>
    <t>-644133431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</si>
  <si>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</si>
  <si>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</si>
  <si>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69</t>
  </si>
  <si>
    <t>998711181</t>
  </si>
  <si>
    <t>Příplatek k přesunu hmot tonážní 711 prováděný bez použití mechanizace</t>
  </si>
  <si>
    <t>-267588322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</si>
  <si>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</si>
  <si>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https://podminky.urs.cz/item/CS_URS_2022_02/998711181</t>
  </si>
  <si>
    <t>713</t>
  </si>
  <si>
    <t>Izolace tepelné</t>
  </si>
  <si>
    <t>70</t>
  </si>
  <si>
    <t>713-M</t>
  </si>
  <si>
    <t>D+M Protipožářní manžeta pro potrubí pr.160mm s lakovaným nerezovým obalem a protipožárním laminátem vč. zatěsnění protipožárním tmelem</t>
  </si>
  <si>
    <t>-1368298343</t>
  </si>
  <si>
    <t>"certifikovaná manžeta a certifikované osazení"</t>
  </si>
  <si>
    <t>"M"</t>
  </si>
  <si>
    <t>"1.p.p." 20</t>
  </si>
  <si>
    <t>"1.p.p." 8</t>
  </si>
  <si>
    <t>71</t>
  </si>
  <si>
    <t>998713203</t>
  </si>
  <si>
    <t>Přesun hmot procentní pro izolace tepelné v objektech v přes 12 do 24 m</t>
  </si>
  <si>
    <t>%</t>
  </si>
  <si>
    <t>1320385253</t>
  </si>
  <si>
    <t>Přesun hmot pro izolace tepelné stanovený procentní sazbou (%) z ceny vodorovná dopravní vzdálenost do 50 m v objektech výšky přes 12 do 24 m</t>
  </si>
  <si>
    <t>https://podminky.urs.cz/item/CS_URS_2022_02/998713203</t>
  </si>
  <si>
    <t>763</t>
  </si>
  <si>
    <t>Konstrukce suché výstavby</t>
  </si>
  <si>
    <t>72</t>
  </si>
  <si>
    <t>763101824</t>
  </si>
  <si>
    <t>Vyřezání otvoru v SDK desce v příčce nebo předsazené stěně dvojité opláštění přes 0,05 do 0,1 m2</t>
  </si>
  <si>
    <t>-727552760</t>
  </si>
  <si>
    <t>Vyřezání otvoru v sádrokartonové desce v příčkách nebo v předsazených stěnách s dvojitým opláštěním velikosti otvoru přes 0,05 do 0,10 m2</t>
  </si>
  <si>
    <t>https://podminky.urs.cz/item/CS_URS_2022_02/763101824</t>
  </si>
  <si>
    <t>"P4"</t>
  </si>
  <si>
    <t>"1.p.p." 1*2</t>
  </si>
  <si>
    <t>73</t>
  </si>
  <si>
    <t>763-P4</t>
  </si>
  <si>
    <t>Doplnění mezer po osazení potrubí do SDK příčky, přetmelení</t>
  </si>
  <si>
    <t>-1333979743</t>
  </si>
  <si>
    <t>74</t>
  </si>
  <si>
    <t>998763202</t>
  </si>
  <si>
    <t>Přesun hmot procentní pro dřevostavby v objektech v přes 12 do 24 m</t>
  </si>
  <si>
    <t>444325437</t>
  </si>
  <si>
    <t>Přesun hmot pro dřevostavby stanovený procentní sazbou (%) z ceny vodorovná dopravní vzdálenost do 50 m v objektech výšky přes 12 do 24 m</t>
  </si>
  <si>
    <t>https://podminky.urs.cz/item/CS_URS_2022_02/998763202</t>
  </si>
  <si>
    <t>766</t>
  </si>
  <si>
    <t>Konstrukce truhlářské</t>
  </si>
  <si>
    <t>75</t>
  </si>
  <si>
    <t>766-D-3np</t>
  </si>
  <si>
    <t>Přesun a úprava kovových regálů - pavilon "D" - 3.n.p.</t>
  </si>
  <si>
    <t>-1890075550</t>
  </si>
  <si>
    <t>76</t>
  </si>
  <si>
    <t>766-O-1pp</t>
  </si>
  <si>
    <t>Přemístění mobiliáře - pavilon O - 1.p.p.</t>
  </si>
  <si>
    <t>-1177580336</t>
  </si>
  <si>
    <t>77</t>
  </si>
  <si>
    <t>766-O-2np</t>
  </si>
  <si>
    <t>Úprava pracovní desky - pavilon O - 2.n.p.</t>
  </si>
  <si>
    <t>1799424559</t>
  </si>
  <si>
    <t>78</t>
  </si>
  <si>
    <t>766-PCHO-1pp</t>
  </si>
  <si>
    <t xml:space="preserve">Demontáž stávajíícho prahu + případ. spodní kartáče - pavilon PCHO 1.p.p. </t>
  </si>
  <si>
    <t>-1370964331</t>
  </si>
  <si>
    <t>79</t>
  </si>
  <si>
    <t>998766203</t>
  </si>
  <si>
    <t>Přesun hmot procentní pro kce truhlářské v objektech v přes 12 do 24 m</t>
  </si>
  <si>
    <t>-1454804730</t>
  </si>
  <si>
    <t>Přesun hmot pro konstrukce truhlářské stanovený procentní sazbou (%) z ceny vodorovná dopravní vzdálenost do 50 m v objektech výšky přes 12 do 24 m</t>
  </si>
  <si>
    <t>https://podminky.urs.cz/item/CS_URS_2022_02/998766203</t>
  </si>
  <si>
    <t>767</t>
  </si>
  <si>
    <t>Konstrukce zámečnické</t>
  </si>
  <si>
    <t>80</t>
  </si>
  <si>
    <t>767581801</t>
  </si>
  <si>
    <t>Demontáž podhledu kazet</t>
  </si>
  <si>
    <t>2100338371</t>
  </si>
  <si>
    <t>Demontáž podhledů kazet</t>
  </si>
  <si>
    <t>https://podminky.urs.cz/item/CS_URS_2022_02/767581801</t>
  </si>
  <si>
    <t>"TH"</t>
  </si>
  <si>
    <t>"1.n.p." 1,5</t>
  </si>
  <si>
    <t>"2.n.p." 5</t>
  </si>
  <si>
    <t>"3.n.p." 5,5</t>
  </si>
  <si>
    <t>"4.n.p." 2,5</t>
  </si>
  <si>
    <t>"1.p.p." 46</t>
  </si>
  <si>
    <t>"1.n.p." 7</t>
  </si>
  <si>
    <t>"2.n.p." 4,5</t>
  </si>
  <si>
    <t>"1.p.p." 9</t>
  </si>
  <si>
    <t>"1.p.p." 118</t>
  </si>
  <si>
    <t>"1.p.p." 42,5</t>
  </si>
  <si>
    <t>81</t>
  </si>
  <si>
    <t>767582800</t>
  </si>
  <si>
    <t>Demontáž roštu + nosné konstrukce podhledu</t>
  </si>
  <si>
    <t>-1636621672</t>
  </si>
  <si>
    <t>Demontáž podhledů roštů</t>
  </si>
  <si>
    <t>https://podminky.urs.cz/item/CS_URS_2022_02/767582800</t>
  </si>
  <si>
    <t>82</t>
  </si>
  <si>
    <t>767584151</t>
  </si>
  <si>
    <t>Montáž podhledů kazetových 600x600 mm pl do 10 m2</t>
  </si>
  <si>
    <t>1708652354</t>
  </si>
  <si>
    <t>Montáž kovových podhledů kazetových, z kazet velikosti 600 x 600 mm, plochy do 10 m2</t>
  </si>
  <si>
    <t>https://podminky.urs.cz/item/CS_URS_2022_02/767584151</t>
  </si>
  <si>
    <t>83</t>
  </si>
  <si>
    <t>553-TH</t>
  </si>
  <si>
    <t>Dodávka prvků kazetového podhledu - dle stávajícího</t>
  </si>
  <si>
    <t>2120837308</t>
  </si>
  <si>
    <t>"předpoklad 50%"</t>
  </si>
  <si>
    <t>261,5*0,5</t>
  </si>
  <si>
    <t>84</t>
  </si>
  <si>
    <t>998767103</t>
  </si>
  <si>
    <t>Přesun hmot tonážní pro zámečnické konstrukce v objektech v přes 12 do 24 m</t>
  </si>
  <si>
    <t>128436295</t>
  </si>
  <si>
    <t>Přesun hmot pro zámečnické konstrukce stanovený z hmotnosti přesunovaného materiálu vodorovná dopravní vzdálenost do 50 m v objektech výšky přes 12 do 24 m</t>
  </si>
  <si>
    <t>https://podminky.urs.cz/item/CS_URS_2022_02/998767103</t>
  </si>
  <si>
    <t>85</t>
  </si>
  <si>
    <t>998767181</t>
  </si>
  <si>
    <t>Příplatek k přesunu hmot tonážní 767 prováděný bez použití mechanizace</t>
  </si>
  <si>
    <t>-1024311659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</si>
  <si>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</si>
  <si>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https://podminky.urs.cz/item/CS_URS_2022_02/998767181</t>
  </si>
  <si>
    <t>776</t>
  </si>
  <si>
    <t>Podlahy povlakové</t>
  </si>
  <si>
    <t>86</t>
  </si>
  <si>
    <t>776-N4</t>
  </si>
  <si>
    <t>Začištění nášlapné vrstvy, zatmelení spáry u potrubí a doplnění PVC, kolem potrubí nalepit PVC soklík (N4)</t>
  </si>
  <si>
    <t>2047510882</t>
  </si>
  <si>
    <t>"N4"</t>
  </si>
  <si>
    <t>"5.n.p." 1</t>
  </si>
  <si>
    <t>"1.n.p. A" 1</t>
  </si>
  <si>
    <t>"1.n.p. B" 1</t>
  </si>
  <si>
    <t>87</t>
  </si>
  <si>
    <t>998776203</t>
  </si>
  <si>
    <t>Přesun hmot procentní pro podlahy povlakové v objektech v přes 12 do 24 m</t>
  </si>
  <si>
    <t>-1648054550</t>
  </si>
  <si>
    <t>Přesun hmot pro podlahy povlakové stanovený procentní sazbou (%) z ceny vodorovná dopravní vzdálenost do 50 m v objektech výšky přes 12 do 24 m</t>
  </si>
  <si>
    <t>https://podminky.urs.cz/item/CS_URS_2022_02/998776203</t>
  </si>
  <si>
    <t>Dokončovací práce - malby a tapety</t>
  </si>
  <si>
    <t>88</t>
  </si>
  <si>
    <t>784181101</t>
  </si>
  <si>
    <t>Základní akrylátová jednonásobná bezbarvá penetrace podkladu v místnostech v do 3,80 m</t>
  </si>
  <si>
    <t>-527792900</t>
  </si>
  <si>
    <t>Penetrace podkladu jednonásobná základní akrylátová bezbarvá v místnostech výšky do 3,80 m</t>
  </si>
  <si>
    <t>https://podminky.urs.cz/item/CS_URS_2022_02/784181101</t>
  </si>
  <si>
    <t>"1.p.p." 7*2*0,25</t>
  </si>
  <si>
    <t>"1.p.p." 4*2*0,25</t>
  </si>
  <si>
    <t>"1.p.p." 2*0,25</t>
  </si>
  <si>
    <t>"1.p.p." 1*0,25</t>
  </si>
  <si>
    <t>"1.n.p." 1*0,25</t>
  </si>
  <si>
    <t>"2.n.p." 1*0,25</t>
  </si>
  <si>
    <t>"3.n.p." 1*0,25</t>
  </si>
  <si>
    <t>"4.n.p." 1*0,25</t>
  </si>
  <si>
    <t>"1.p.p." 3*2*0,25</t>
  </si>
  <si>
    <t>"3.n.p." 2*0,25</t>
  </si>
  <si>
    <t>"4.n.p." 2*0,25</t>
  </si>
  <si>
    <t>"1.p.p." 5*2*0,25</t>
  </si>
  <si>
    <t>"1.p.p." 6*2*0,25</t>
  </si>
  <si>
    <t>"4.n.p." 1*2*0,25</t>
  </si>
  <si>
    <t>89</t>
  </si>
  <si>
    <t>784211101</t>
  </si>
  <si>
    <t>Dvojnásobné bílé malby ze směsí za mokra výborně oděruvzdorných v místnostech v do 3,80 m</t>
  </si>
  <si>
    <t>434755670</t>
  </si>
  <si>
    <t>Malby z malířských směsí oděruvzdorných za mokra dvojnásobné, bílé za mokra oděruvzdorné výborně v místnostech výšky do 3,80 m</t>
  </si>
  <si>
    <t>https://podminky.urs.cz/item/CS_URS_2022_02/784211101</t>
  </si>
  <si>
    <t>Práce a dodávky M</t>
  </si>
  <si>
    <t>24-M</t>
  </si>
  <si>
    <t>Montáže vzduchotechnických zařízení</t>
  </si>
  <si>
    <t>90</t>
  </si>
  <si>
    <t>24-M-NV1</t>
  </si>
  <si>
    <t>D+M Ventilátor axiální nástěnný 260m3/hod., 230V/1P/50Hz, IPX4 s integr. zpětnou klapkou</t>
  </si>
  <si>
    <t>1283147271</t>
  </si>
  <si>
    <t>"ovládání ruční externím spínačem s časovým doběhem a automatické externím čidlem vnitřní teploty"</t>
  </si>
  <si>
    <t>91</t>
  </si>
  <si>
    <t>24-M-NV2</t>
  </si>
  <si>
    <t>D+M Nerezové potrubí DN 150 dl.2m, koleno 90/150, ventilační komínek výfukový DN 150</t>
  </si>
  <si>
    <t>2145410941</t>
  </si>
  <si>
    <t>"spoje nýtovány, vodotěsně utěsněny"</t>
  </si>
  <si>
    <t>92</t>
  </si>
  <si>
    <t>24-M-VZT-NN1</t>
  </si>
  <si>
    <t>Demontáž a zpětná montáž koncových prvků VZT</t>
  </si>
  <si>
    <t>1129029431</t>
  </si>
  <si>
    <t>"VZT+NN"</t>
  </si>
  <si>
    <t>93</t>
  </si>
  <si>
    <t>24-M-VZT-NN2</t>
  </si>
  <si>
    <t>Demontáž a zpětná montáž potrubí VZT + úprava tras přívodních potrubí</t>
  </si>
  <si>
    <t>34897171</t>
  </si>
  <si>
    <t>"1.p.p." 10</t>
  </si>
  <si>
    <t>94</t>
  </si>
  <si>
    <t>24-M-VZT-NN3</t>
  </si>
  <si>
    <t>Demontáž a zpětná montáž svítidel s úpravou polohy a trasy přívodu NN</t>
  </si>
  <si>
    <t>2071972199</t>
  </si>
  <si>
    <t>1.A-002 - Etapa 1.A - Elektrická požární signalizace, nouzový zvukový systém</t>
  </si>
  <si>
    <t>D1 - Elektrická požární signalizace - dodávka</t>
  </si>
  <si>
    <t>D2 - Elektrická požární signalizace - práce</t>
  </si>
  <si>
    <t>D3 - Elektrická požární signalizace - služby</t>
  </si>
  <si>
    <t>D4 - Nouzový zvukový systém - dodávka</t>
  </si>
  <si>
    <t>D5 - Nouzový zvukový systém - práce</t>
  </si>
  <si>
    <t>D6 - Nouzový zvukový systém - služby</t>
  </si>
  <si>
    <t>D7 - Požární ucpávky - dodávka</t>
  </si>
  <si>
    <t>D8 - Požární ucpávky - práce</t>
  </si>
  <si>
    <t>D9 - Požární ucpávky - služby</t>
  </si>
  <si>
    <t>D1</t>
  </si>
  <si>
    <t>Elektrická požární signalizace - dodávka</t>
  </si>
  <si>
    <t>Pol1</t>
  </si>
  <si>
    <t>Automatický hlásič bodový, opticko kouřový + teplotní</t>
  </si>
  <si>
    <t>ks</t>
  </si>
  <si>
    <t>Pol2</t>
  </si>
  <si>
    <t>Patice automatického hlásiče</t>
  </si>
  <si>
    <t>Pol3</t>
  </si>
  <si>
    <t>Vstupně výstupní modul, adresný, 1 výstup + kryt</t>
  </si>
  <si>
    <t>Pol4</t>
  </si>
  <si>
    <t>Kabel hlásící linky - LSOH J-H(St)H 1x2x0,8, třída reakce B2ca,s1,d1</t>
  </si>
  <si>
    <t>Pol5</t>
  </si>
  <si>
    <t>Kabelová příchytka, povrchová</t>
  </si>
  <si>
    <t>Pol6</t>
  </si>
  <si>
    <t>Kabel ovládaných zařízení - 1x2x0,8 mm, stíněný, s funkční integritou dle ČSN IEC 60331 / 90 min., třída reakce B2ca,s1,d1</t>
  </si>
  <si>
    <t>Pol7</t>
  </si>
  <si>
    <t>Kabelová příchytka pro 1 kabel, certifikovaná pro požárně odolné trasy, P30-R, včetně šroubu</t>
  </si>
  <si>
    <t>Pol8</t>
  </si>
  <si>
    <t>PVC Trubka pevná, 20mm, vč. příslušenství</t>
  </si>
  <si>
    <t>Pol9</t>
  </si>
  <si>
    <t>PVC Trubka ohebná, 20mm, vč. příslušenství</t>
  </si>
  <si>
    <t>Pol10</t>
  </si>
  <si>
    <t>Drobný nosný, podružný a spotřební materiál</t>
  </si>
  <si>
    <t>D2</t>
  </si>
  <si>
    <t>Elektrická požární signalizace - práce</t>
  </si>
  <si>
    <t>Pol11</t>
  </si>
  <si>
    <t>Automatický hlásič bodový, patice - montáž, zapojení</t>
  </si>
  <si>
    <t>Pol12</t>
  </si>
  <si>
    <t>Vstupně výstupní modul - montáž, zapojení</t>
  </si>
  <si>
    <t>Pol13</t>
  </si>
  <si>
    <t>Ústředna EPS - programování, uživatelské texty, návaznosti (nutno objednat u firmy servisující stávající systém EPS)</t>
  </si>
  <si>
    <t>Pol14</t>
  </si>
  <si>
    <t>Kabel hlásící linky - montáž</t>
  </si>
  <si>
    <t>Pol15</t>
  </si>
  <si>
    <t>Kabelová příchytka - montáž</t>
  </si>
  <si>
    <t>Pol16</t>
  </si>
  <si>
    <t>Kabel ovládaných zařízení - montáž</t>
  </si>
  <si>
    <t>Pol17</t>
  </si>
  <si>
    <t>Kabelová příchytka požárně odolná - montáž</t>
  </si>
  <si>
    <t>Pol18</t>
  </si>
  <si>
    <t>Průraz zdí, stropem, do 30 mm</t>
  </si>
  <si>
    <t>Pol19</t>
  </si>
  <si>
    <t>PVC Trubky, montáž, povrchová</t>
  </si>
  <si>
    <t>D3</t>
  </si>
  <si>
    <t>Elektrická požární signalizace - služby</t>
  </si>
  <si>
    <t>Pol20</t>
  </si>
  <si>
    <t>Kontrola provozuschopnosti požárně bezpečnostního zařízení dle vyhl. 246/2001 sb., včetně dokladu</t>
  </si>
  <si>
    <t>Pol21</t>
  </si>
  <si>
    <t>Koordinační funkční zkouška požárně bezpečnostního zařízení dle vyhl. 246/2001 sb., včetně dokladu</t>
  </si>
  <si>
    <t>Pol22</t>
  </si>
  <si>
    <t>Vypracování dokladů potřebných pro kolaudaci (doklady o činnostech na PBZ, způsobilosti osob, certifikáty výrobků), účast při ověřování způsobilosti stavby státním požárním dozorem</t>
  </si>
  <si>
    <t>Pol23</t>
  </si>
  <si>
    <t>Výchozí revize elektrického zařízení dle ČSN 33 1500, ČSN 33 2000-6</t>
  </si>
  <si>
    <t>Pol24</t>
  </si>
  <si>
    <t>Uživatelská dokumentace - půdorysy, pozice a označení komponent, uživatelské manuály, rychlé uživatelské manuály</t>
  </si>
  <si>
    <t>Pol25</t>
  </si>
  <si>
    <t>Zaškolení obsluhy</t>
  </si>
  <si>
    <t>D4</t>
  </si>
  <si>
    <t>Nouzový zvukový systém - dodávka</t>
  </si>
  <si>
    <t>Pol26</t>
  </si>
  <si>
    <t>Reproduktor EN54, nástěnný, 100V, 1.5-6W, bílý</t>
  </si>
  <si>
    <t>Pol27</t>
  </si>
  <si>
    <t>Kabel reproduktorových linek - 2x1,5mm, s funkční integritou dle ČSN IEC 60331 / 90 min., třída reakce B2ca,s1,d1</t>
  </si>
  <si>
    <t>Pol28</t>
  </si>
  <si>
    <t>D5</t>
  </si>
  <si>
    <t>Nouzový zvukový systém - práce</t>
  </si>
  <si>
    <t>Pol29</t>
  </si>
  <si>
    <t>Reproduktor - montáž, zapojení</t>
  </si>
  <si>
    <t>Pol30</t>
  </si>
  <si>
    <t>Kabel reproduktorových linek - montáž</t>
  </si>
  <si>
    <t>Pol31</t>
  </si>
  <si>
    <t>Nouzový zvukový systém - programování, návaznosti</t>
  </si>
  <si>
    <t>Pol32</t>
  </si>
  <si>
    <t>Nouzový zvukový systém - připojení do stávajícího systému, linek (nutno objednat u firmy servisující stávající NZS)</t>
  </si>
  <si>
    <t>D6</t>
  </si>
  <si>
    <t>Nouzový zvukový systém - služby</t>
  </si>
  <si>
    <t>Pol33</t>
  </si>
  <si>
    <t>Funkční zkouška požárně bezpečnostního zařízení dle vyhl. 246/2001 sb., včetně dokladu</t>
  </si>
  <si>
    <t>Pol34</t>
  </si>
  <si>
    <t>Měření srozumitelnosti řeči dle ČSN EN 60849, včetně protokolu</t>
  </si>
  <si>
    <t>Pol35</t>
  </si>
  <si>
    <t>D7</t>
  </si>
  <si>
    <t>Požární ucpávky - dodávka</t>
  </si>
  <si>
    <t>Pol36</t>
  </si>
  <si>
    <t>Požární ucpávka - kabelový svazek, EI 60 DP1</t>
  </si>
  <si>
    <t>D8</t>
  </si>
  <si>
    <t>Požární ucpávky - práce</t>
  </si>
  <si>
    <t>Pol37</t>
  </si>
  <si>
    <t>Požární ucpávka - montáž, označení</t>
  </si>
  <si>
    <t>D9</t>
  </si>
  <si>
    <t>Požární ucpávky - služby</t>
  </si>
  <si>
    <t>Pol38</t>
  </si>
  <si>
    <t>Dokumentace požárních ucpávek</t>
  </si>
  <si>
    <t>1.A-003 - Etapa 1.A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</si>
  <si>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</si>
  <si>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</si>
  <si>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</si>
  <si>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</si>
  <si>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</si>
  <si>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721174043</t>
  </si>
  <si>
    <t>Potrubí kanalizační z PP připojovací DN 50</t>
  </si>
  <si>
    <t>1824658302</t>
  </si>
  <si>
    <t>Potrubí z trub polypropylenových připojovací DN 50</t>
  </si>
  <si>
    <t>https://podminky.urs.cz/item/CS_URS_2022_02/721174043</t>
  </si>
  <si>
    <t>"dle výkresu číslo 402, pavilon PCHO - 1.p.p."</t>
  </si>
  <si>
    <t>"vč. kotevního systému"</t>
  </si>
  <si>
    <t>721174045</t>
  </si>
  <si>
    <t>Potrubí kanalizační z PP připojovací DN 110</t>
  </si>
  <si>
    <t>1361422100</t>
  </si>
  <si>
    <t>Potrubí z trub polypropylenových připojovací DN 110</t>
  </si>
  <si>
    <t>https://podminky.urs.cz/item/CS_URS_2022_02/721174045</t>
  </si>
  <si>
    <t>721194105</t>
  </si>
  <si>
    <t>Vyvedení a upevnění odpadních výpustek DN 50</t>
  </si>
  <si>
    <t>543674026</t>
  </si>
  <si>
    <t>Vyměření přípojek na potrubí vyvedení a upevnění odpadních výpustek DN 50</t>
  </si>
  <si>
    <t>https://podminky.urs.cz/item/CS_URS_2022_02/721194105</t>
  </si>
  <si>
    <t>721194109</t>
  </si>
  <si>
    <t>Vyvedení a upevnění odpadních výpustek DN 110</t>
  </si>
  <si>
    <t>-538066910</t>
  </si>
  <si>
    <t>Vyměření přípojek na potrubí vyvedení a upevnění odpadních výpustek DN 110</t>
  </si>
  <si>
    <t>https://podminky.urs.cz/item/CS_URS_2022_02/721194109</t>
  </si>
  <si>
    <t>721290111</t>
  </si>
  <si>
    <t>Zkouška těsnosti potrubí kanalizace vodou DN do 125</t>
  </si>
  <si>
    <t>-1050138425</t>
  </si>
  <si>
    <t>Zkouška těsnosti kanalizace v objektech vodou do DN 125</t>
  </si>
  <si>
    <t>https://podminky.urs.cz/item/CS_URS_2022_02/721290111</t>
  </si>
  <si>
    <t>721-R1</t>
  </si>
  <si>
    <t>Napojení na stávající kanalizaci</t>
  </si>
  <si>
    <t>165541983</t>
  </si>
  <si>
    <t>721-R2</t>
  </si>
  <si>
    <t>Stavební výpomoce pro ZTI</t>
  </si>
  <si>
    <t>hod</t>
  </si>
  <si>
    <t>-126867942</t>
  </si>
  <si>
    <t>998721101</t>
  </si>
  <si>
    <t>Přesun hmot tonážní pro vnitřní kanalizace v objektech v do 6 m</t>
  </si>
  <si>
    <t>777864258</t>
  </si>
  <si>
    <t>Přesun hmot pro vnitřní kanalizace stanovený z hmotnosti přesunovaného materiálu vodorovná dopravní vzdálenost do 50 m v objektech výšky do 6 m</t>
  </si>
  <si>
    <t>https://podminky.urs.cz/item/CS_URS_2022_02/998721101</t>
  </si>
  <si>
    <t>998721181</t>
  </si>
  <si>
    <t>Příplatek k přesunu hmot tonážní 721 prováděný bez použití mechanizace</t>
  </si>
  <si>
    <t>250019052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</si>
  <si>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</si>
  <si>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https://podminky.urs.cz/item/CS_URS_2022_02/998721181</t>
  </si>
  <si>
    <t>722</t>
  </si>
  <si>
    <t>Zdravotechnika - vnitřní vodovod</t>
  </si>
  <si>
    <t>722174005</t>
  </si>
  <si>
    <t>Potrubí vodovodní plastové PPR svar polyfúze PN 16 D 40x5,5 mm</t>
  </si>
  <si>
    <t>-1089899649</t>
  </si>
  <si>
    <t>Potrubí z plastových trubek z polypropylenu PPR PN 16 D do 40 x 5,5 vč. kotevního systému, tvarovek, ventilů, zátek</t>
  </si>
  <si>
    <t>https://podminky.urs.cz/item/CS_URS_2022_02/722174005</t>
  </si>
  <si>
    <t>722181252</t>
  </si>
  <si>
    <t>Ochrana vodovodního potrubí přilepenými termoizolačními trubicemi z PE tl přes 20 do 25 mm DN přes 22 do 45 mm</t>
  </si>
  <si>
    <t>-1910161498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</si>
  <si>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</si>
  <si>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https://podminky.urs.cz/item/CS_URS_2022_02/722181252</t>
  </si>
  <si>
    <t>722190402</t>
  </si>
  <si>
    <t>Vyvedení a upevnění výpustku DN přes 25 do 50</t>
  </si>
  <si>
    <t>-1764695193</t>
  </si>
  <si>
    <t>Zřízení přípojek na potrubí vyvedení a upevnění výpustek přes 25 do DN 50</t>
  </si>
  <si>
    <t>https://podminky.urs.cz/item/CS_URS_2022_02/722190402</t>
  </si>
  <si>
    <t>722290226</t>
  </si>
  <si>
    <t>Zkouška těsnosti vodovodního potrubí závitového DN do 50</t>
  </si>
  <si>
    <t>1733097021</t>
  </si>
  <si>
    <t>Zkoušky, proplach a desinfekce vodovodního potrubí zkoušky těsnosti vodovodního potrubí závitového do DN 50</t>
  </si>
  <si>
    <t>https://podminky.urs.cz/item/CS_URS_2022_02/722290226</t>
  </si>
  <si>
    <t>722290234</t>
  </si>
  <si>
    <t>Proplach a dezinfekce vodovodního potrubí DN do 80</t>
  </si>
  <si>
    <t>-1088652294</t>
  </si>
  <si>
    <t>Zkoušky, proplach a desinfekce vodovodního potrubí proplach a desinfekce vodovodního potrubí do DN 80</t>
  </si>
  <si>
    <t>https://podminky.urs.cz/item/CS_URS_2022_02/722290234</t>
  </si>
  <si>
    <t>722-R1</t>
  </si>
  <si>
    <t>Napojení na stávající vodovod</t>
  </si>
  <si>
    <t>-876264480</t>
  </si>
  <si>
    <t>998722101</t>
  </si>
  <si>
    <t>Přesun hmot tonážní pro vnitřní vodovod v objektech v do 6 m</t>
  </si>
  <si>
    <t>-358072135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</si>
  <si>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</si>
  <si>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</si>
  <si>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998722181</t>
  </si>
  <si>
    <t>Příplatek k přesunu hmot tonážní 722 prováděný bez použití mechanizace</t>
  </si>
  <si>
    <t>-345685229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</si>
  <si>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</si>
  <si>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https://podminky.urs.cz/item/CS_URS_2022_02/998722181</t>
  </si>
  <si>
    <t>725</t>
  </si>
  <si>
    <t>Zdravotechnika - zařizovací předměty</t>
  </si>
  <si>
    <t>725211601</t>
  </si>
  <si>
    <t>Umyvadlo keramické bílé šířky 500 mm bez krytu na sifon připevněné na stěnu šrouby</t>
  </si>
  <si>
    <t>soubor</t>
  </si>
  <si>
    <t>905504261</t>
  </si>
  <si>
    <t>Umyvadla keramická bílá bez výtokových armatur připevněná na stěnu šrouby bez sloupu nebo krytu na sifon, šířka umyvadla 500 mm</t>
  </si>
  <si>
    <t>https://podminky.urs.cz/item/CS_URS_2022_02/725211601</t>
  </si>
  <si>
    <t>725331111</t>
  </si>
  <si>
    <t>Výlevka bez výtokových armatur keramická se sklopnou plastovou mřížkou 500 mm</t>
  </si>
  <si>
    <t>-822876324</t>
  </si>
  <si>
    <t>Výlevky bez výtokových armatur a splachovací nádrže keramické se sklopnou plastovou mřížkou 425 mm</t>
  </si>
  <si>
    <t>https://podminky.urs.cz/item/CS_URS_2022_02/725331111</t>
  </si>
  <si>
    <t>725813111a</t>
  </si>
  <si>
    <t>Ventil rohový vč. připojovací trubičky nebo flexi hadičky G 1/2"</t>
  </si>
  <si>
    <t>1569707015</t>
  </si>
  <si>
    <t>Ventily rohové vč. připojovací trubičky nebo flexi hadičky G 1/2"</t>
  </si>
  <si>
    <t>725822611</t>
  </si>
  <si>
    <t>Baterie umyvadlová stojánková páková bez výpusti</t>
  </si>
  <si>
    <t>1001680329</t>
  </si>
  <si>
    <t>Baterie umyvadlové stojánkové pákové bez výpusti</t>
  </si>
  <si>
    <t>https://podminky.urs.cz/item/CS_URS_2022_02/725822611</t>
  </si>
  <si>
    <t>725831315</t>
  </si>
  <si>
    <t>Baterie nástěnná páková pro výlevky s ruční sprchou</t>
  </si>
  <si>
    <t>197452568</t>
  </si>
  <si>
    <t>https://podminky.urs.cz/item/CS_URS_2022_02/725831315</t>
  </si>
  <si>
    <t>725861102</t>
  </si>
  <si>
    <t>Zápachová uzávěrka pro umyvadla DN 40</t>
  </si>
  <si>
    <t>-322019429</t>
  </si>
  <si>
    <t>Zápachové uzávěrky zařizovacích předmětů pro umyvadla DN 40</t>
  </si>
  <si>
    <t>https://podminky.urs.cz/item/CS_URS_2022_02/725861102</t>
  </si>
  <si>
    <t>725-R1</t>
  </si>
  <si>
    <t>D+M Plastový zásobník na papírové ručníky na stěnu</t>
  </si>
  <si>
    <t>-1399096649</t>
  </si>
  <si>
    <t>725-R2</t>
  </si>
  <si>
    <t>D+M Zásobník plastový na mýdlo na stěnu</t>
  </si>
  <si>
    <t>-571689142</t>
  </si>
  <si>
    <t>725-R3</t>
  </si>
  <si>
    <t>D+M Odpadkový koš plastový</t>
  </si>
  <si>
    <t>547760905</t>
  </si>
  <si>
    <t>998725101</t>
  </si>
  <si>
    <t>Přesun hmot tonážní pro zařizovací předměty v objektech v do 6 m</t>
  </si>
  <si>
    <t>-917376984</t>
  </si>
  <si>
    <t>Přesun hmot pro zařizovací předměty stanovený z hmotnosti přesunovaného materiálu vodorovná dopravní vzdálenost do 50 m v objektech výšky do 6 m</t>
  </si>
  <si>
    <t>https://podminky.urs.cz/item/CS_URS_2022_02/998725101</t>
  </si>
  <si>
    <t>998725181</t>
  </si>
  <si>
    <t>Příplatek k přesunu hmot tonážní 725 prováděný bez použití mechanizace</t>
  </si>
  <si>
    <t>1900195715</t>
  </si>
  <si>
    <t>Přesun hmot pro zařizovací předměty stanovený z hmotnosti přesunovaného materiálu Příplatek k cenám za přesun prováděný bez použití mechanizace pro jakoukoliv výšku objektu</t>
  </si>
  <si>
    <t>https://podminky.urs.cz/item/CS_URS_2022_02/998725181</t>
  </si>
  <si>
    <t>1.A-004 - Etapa 1.A - Elektroinstalace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</si>
  <si>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</si>
  <si>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</si>
  <si>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</si>
  <si>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</si>
  <si>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741122015</t>
  </si>
  <si>
    <t>Montáž kabel Cu bez ukončení uložený pod omítku plný kulatý 3x1,5 mm2 (např. CYKY)</t>
  </si>
  <si>
    <t>-696750523</t>
  </si>
  <si>
    <t>Montáž kabelů měděných bez ukončení uložených pod omítku plných kulatých (např. CYKY), počtu a průřezu žil 3x1,5 mm2</t>
  </si>
  <si>
    <t>https://podminky.urs.cz/item/CS_URS_2022_02/741122015</t>
  </si>
  <si>
    <t>"kompletní provedení dle popisu na výkrese číslo 401"</t>
  </si>
  <si>
    <t>34111030</t>
  </si>
  <si>
    <t>kabel instalační jádro Cu plné izolace PVC plášť PVC (CYKY) 3Cx1,5mm2</t>
  </si>
  <si>
    <t>-1949893072</t>
  </si>
  <si>
    <t>741122016</t>
  </si>
  <si>
    <t>Montáž kabel Cu bez ukončení uložený pod omítku plný kulatý 3x2,5 až 6 mm2 (např. CYKY)</t>
  </si>
  <si>
    <t>1253764405</t>
  </si>
  <si>
    <t>Montáž kabelů měděných bez ukončení uložených pod omítku plných kulatých (např. CYKY), počtu a průřezu žil 3x2,5 až 6 mm2</t>
  </si>
  <si>
    <t>https://podminky.urs.cz/item/CS_URS_2022_02/741122016</t>
  </si>
  <si>
    <t>34111036</t>
  </si>
  <si>
    <t>kabel instalační jádro Cu plné izolace PVC plášť PVC (CYKY) 3Cx2,5mm2</t>
  </si>
  <si>
    <t>-746793716</t>
  </si>
  <si>
    <t>741122211</t>
  </si>
  <si>
    <t>Montáž kabel Cu plný kulatý žíla 3x1,5 až 6 mm2 uložený volně (např. CYKY)</t>
  </si>
  <si>
    <t>325520428</t>
  </si>
  <si>
    <t>Montáž kabelů měděných bez ukončení uložených volně nebo v liště plných kulatých (např. CYKY) počtu a průřezu žil 3x1,5 až 6 mm2</t>
  </si>
  <si>
    <t>https://podminky.urs.cz/item/CS_URS_2022_02/741122211</t>
  </si>
  <si>
    <t>200+100</t>
  </si>
  <si>
    <t>-1973027825</t>
  </si>
  <si>
    <t>1015076243</t>
  </si>
  <si>
    <t>741-R1</t>
  </si>
  <si>
    <t>D+M Zásuvka jednonásobná PO (230V, 16A, napojeno z VDO)</t>
  </si>
  <si>
    <t>368247347</t>
  </si>
  <si>
    <t>"pavilon PCHO - 1.p.p."</t>
  </si>
  <si>
    <t>741-R2</t>
  </si>
  <si>
    <t>D+M Zásuvka jednonásobná PO (230V, 16A, napojeno z MDO)</t>
  </si>
  <si>
    <t>295294957</t>
  </si>
  <si>
    <t>741-R3</t>
  </si>
  <si>
    <t>D+M Zásuvka jednonásobná+dvojnásobná (16A, napojeno z DO zelená)</t>
  </si>
  <si>
    <t>-1765155288</t>
  </si>
  <si>
    <t>741-R4</t>
  </si>
  <si>
    <t>D+M Zásuvka dvojnásobná datová</t>
  </si>
  <si>
    <t>-124705497</t>
  </si>
  <si>
    <t xml:space="preserve">D+M Zásuvka dvojnásobná datová </t>
  </si>
  <si>
    <t>741-R5</t>
  </si>
  <si>
    <t>D+M Silový přívod 3 fázový vč.HOP pro rozvaděče technologie potrubní pošty do prostrou strojovny 1.p.p.</t>
  </si>
  <si>
    <t>1854894548</t>
  </si>
  <si>
    <t>741-R6</t>
  </si>
  <si>
    <t>D+M Zásuvka jednonásobná pro zajištění napájecího přívodu (230V, 16A, jištění 10A) pro posilující zdroj</t>
  </si>
  <si>
    <t>-765406655</t>
  </si>
  <si>
    <t>"pavilon O - 1.p.p."</t>
  </si>
  <si>
    <t>1+1</t>
  </si>
  <si>
    <t>741-R7</t>
  </si>
  <si>
    <t>D+M Uzemnění kovových částí potrubí na stávající zemnící soustavu - min. 16mm2</t>
  </si>
  <si>
    <t>bm</t>
  </si>
  <si>
    <t>-368145171</t>
  </si>
  <si>
    <t>741-R8</t>
  </si>
  <si>
    <t>D+M Spínač jednopólový bílý</t>
  </si>
  <si>
    <t>992673850</t>
  </si>
  <si>
    <t>741-R9</t>
  </si>
  <si>
    <t>D+M Stropní LED svítidlo se stínidlem 2xG13/18W/230V IP65</t>
  </si>
  <si>
    <t>-611320401</t>
  </si>
  <si>
    <t>741-R10</t>
  </si>
  <si>
    <t>D+M Napojení ventilátoru</t>
  </si>
  <si>
    <t>-1167825812</t>
  </si>
  <si>
    <t>741-R11</t>
  </si>
  <si>
    <t>Stavební výpomoce pro elektroinstalace</t>
  </si>
  <si>
    <t>485576995</t>
  </si>
  <si>
    <t>741-R12</t>
  </si>
  <si>
    <t>Vyzkoušení, revize, zaškolení atd.</t>
  </si>
  <si>
    <t>-1409243885</t>
  </si>
  <si>
    <t>998741201</t>
  </si>
  <si>
    <t>Přesun hmot procentní pro silnoproud v objektech v do 6 m</t>
  </si>
  <si>
    <t>877800143</t>
  </si>
  <si>
    <t>Přesun hmot pro silnoproud stanovený procentní sazbou (%) z ceny vodorovná dopravní vzdálenost do 50 m v objektech výšky do 6 m</t>
  </si>
  <si>
    <t>https://podminky.urs.cz/item/CS_URS_2022_02/998741201</t>
  </si>
  <si>
    <t>742</t>
  </si>
  <si>
    <t>Elektroinstalace - slaboproud</t>
  </si>
  <si>
    <t>742121001</t>
  </si>
  <si>
    <t>Montáž kabelů sdělovacích pro vnitřní rozvody do 15 žil</t>
  </si>
  <si>
    <t>-720298793</t>
  </si>
  <si>
    <t>Montáž kabelů sdělovacích pro vnitřní rozvody počtu žil do 15</t>
  </si>
  <si>
    <t>https://podminky.urs.cz/item/CS_URS_2022_02/742121001</t>
  </si>
  <si>
    <t>"nad podhledem"</t>
  </si>
  <si>
    <t>"v liště"</t>
  </si>
  <si>
    <t>35671245</t>
  </si>
  <si>
    <t>kabel datový UTP cat6 pro vnitřní rozvody</t>
  </si>
  <si>
    <t>526979018</t>
  </si>
  <si>
    <t>998742201</t>
  </si>
  <si>
    <t>Přesun hmot procentní pro slaboproud v objektech v do 6 m</t>
  </si>
  <si>
    <t>1211839695</t>
  </si>
  <si>
    <t>Přesun hmot pro slaboproud stanovený procentní sazbou (%) z ceny vodorovná dopravní vzdálenost do 50 m v objektech výšky do 6 m</t>
  </si>
  <si>
    <t>https://podminky.urs.cz/item/CS_URS_2022_02/998742201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</si>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</sst>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2303000" TargetMode="External" /><Relationship Id="rId3" Type="http://schemas.openxmlformats.org/officeDocument/2006/relationships/hyperlink" Target="https://podminky.urs.cz/item/CS_URS_2022_02/0132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hyperlink" Target="https://podminky.urs.cz/item/CS_URS_2022_02/030001000" TargetMode="External" /><Relationship Id="rId6" Type="http://schemas.openxmlformats.org/officeDocument/2006/relationships/hyperlink" Target="https://podminky.urs.cz/item/CS_URS_2022_02/034002000" TargetMode="External" /><Relationship Id="rId7" Type="http://schemas.openxmlformats.org/officeDocument/2006/relationships/hyperlink" Target="https://podminky.urs.cz/item/CS_URS_2022_02/043002000" TargetMode="External" /><Relationship Id="rId8" Type="http://schemas.openxmlformats.org/officeDocument/2006/relationships/hyperlink" Target="https://podminky.urs.cz/item/CS_URS_2022_02/045203000" TargetMode="External" /><Relationship Id="rId9" Type="http://schemas.openxmlformats.org/officeDocument/2006/relationships/hyperlink" Target="https://podminky.urs.cz/item/CS_URS_2022_02/045303000" TargetMode="External" /><Relationship Id="rId10" Type="http://schemas.openxmlformats.org/officeDocument/2006/relationships/hyperlink" Target="https://podminky.urs.cz/item/CS_URS_2022_02/071103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12003" TargetMode="External" /><Relationship Id="rId2" Type="http://schemas.openxmlformats.org/officeDocument/2006/relationships/hyperlink" Target="https://podminky.urs.cz/item/CS_URS_2022_02/132212331" TargetMode="External" /><Relationship Id="rId3" Type="http://schemas.openxmlformats.org/officeDocument/2006/relationships/hyperlink" Target="https://podminky.urs.cz/item/CS_URS_2022_02/133112811" TargetMode="External" /><Relationship Id="rId4" Type="http://schemas.openxmlformats.org/officeDocument/2006/relationships/hyperlink" Target="https://podminky.urs.cz/item/CS_URS_2022_02/133212811" TargetMode="External" /><Relationship Id="rId5" Type="http://schemas.openxmlformats.org/officeDocument/2006/relationships/hyperlink" Target="https://podminky.urs.cz/item/CS_URS_2022_02/162751117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71201221" TargetMode="External" /><Relationship Id="rId9" Type="http://schemas.openxmlformats.org/officeDocument/2006/relationships/hyperlink" Target="https://podminky.urs.cz/item/CS_URS_2022_02/174111101" TargetMode="External" /><Relationship Id="rId10" Type="http://schemas.openxmlformats.org/officeDocument/2006/relationships/hyperlink" Target="https://podminky.urs.cz/item/CS_URS_2022_02/174111109" TargetMode="External" /><Relationship Id="rId11" Type="http://schemas.openxmlformats.org/officeDocument/2006/relationships/hyperlink" Target="https://podminky.urs.cz/item/CS_URS_2022_02/174211101" TargetMode="External" /><Relationship Id="rId12" Type="http://schemas.openxmlformats.org/officeDocument/2006/relationships/hyperlink" Target="https://podminky.urs.cz/item/CS_URS_2022_02/181311103" TargetMode="External" /><Relationship Id="rId13" Type="http://schemas.openxmlformats.org/officeDocument/2006/relationships/hyperlink" Target="https://podminky.urs.cz/item/CS_URS_2022_02/181411131" TargetMode="External" /><Relationship Id="rId14" Type="http://schemas.openxmlformats.org/officeDocument/2006/relationships/hyperlink" Target="https://podminky.urs.cz/item/CS_URS_2022_02/181912112" TargetMode="External" /><Relationship Id="rId15" Type="http://schemas.openxmlformats.org/officeDocument/2006/relationships/hyperlink" Target="https://podminky.urs.cz/item/CS_URS_2022_02/310236241" TargetMode="External" /><Relationship Id="rId16" Type="http://schemas.openxmlformats.org/officeDocument/2006/relationships/hyperlink" Target="https://podminky.urs.cz/item/CS_URS_2022_02/310237241" TargetMode="External" /><Relationship Id="rId17" Type="http://schemas.openxmlformats.org/officeDocument/2006/relationships/hyperlink" Target="https://podminky.urs.cz/item/CS_URS_2022_02/310237261" TargetMode="External" /><Relationship Id="rId18" Type="http://schemas.openxmlformats.org/officeDocument/2006/relationships/hyperlink" Target="https://podminky.urs.cz/item/CS_URS_2022_02/310321111" TargetMode="External" /><Relationship Id="rId19" Type="http://schemas.openxmlformats.org/officeDocument/2006/relationships/hyperlink" Target="https://podminky.urs.cz/item/CS_URS_2022_02/340236212" TargetMode="External" /><Relationship Id="rId20" Type="http://schemas.openxmlformats.org/officeDocument/2006/relationships/hyperlink" Target="https://podminky.urs.cz/item/CS_URS_2022_02/346244811" TargetMode="External" /><Relationship Id="rId21" Type="http://schemas.openxmlformats.org/officeDocument/2006/relationships/hyperlink" Target="https://podminky.urs.cz/item/CS_URS_2022_02/411386621" TargetMode="External" /><Relationship Id="rId22" Type="http://schemas.openxmlformats.org/officeDocument/2006/relationships/hyperlink" Target="https://podminky.urs.cz/item/CS_URS_2022_02/451572111" TargetMode="External" /><Relationship Id="rId23" Type="http://schemas.openxmlformats.org/officeDocument/2006/relationships/hyperlink" Target="https://podminky.urs.cz/item/CS_URS_2022_02/611315222" TargetMode="External" /><Relationship Id="rId24" Type="http://schemas.openxmlformats.org/officeDocument/2006/relationships/hyperlink" Target="https://podminky.urs.cz/item/CS_URS_2022_02/612315212" TargetMode="External" /><Relationship Id="rId25" Type="http://schemas.openxmlformats.org/officeDocument/2006/relationships/hyperlink" Target="https://podminky.urs.cz/item/CS_URS_2022_02/612315222" TargetMode="External" /><Relationship Id="rId26" Type="http://schemas.openxmlformats.org/officeDocument/2006/relationships/hyperlink" Target="https://podminky.urs.cz/item/CS_URS_2022_02/871263121" TargetMode="External" /><Relationship Id="rId27" Type="http://schemas.openxmlformats.org/officeDocument/2006/relationships/hyperlink" Target="https://podminky.urs.cz/item/CS_URS_2022_02/871393121" TargetMode="External" /><Relationship Id="rId28" Type="http://schemas.openxmlformats.org/officeDocument/2006/relationships/hyperlink" Target="https://podminky.urs.cz/item/CS_URS_2022_02/899722114" TargetMode="External" /><Relationship Id="rId29" Type="http://schemas.openxmlformats.org/officeDocument/2006/relationships/hyperlink" Target="https://podminky.urs.cz/item/CS_URS_2022_02/949101111" TargetMode="External" /><Relationship Id="rId30" Type="http://schemas.openxmlformats.org/officeDocument/2006/relationships/hyperlink" Target="https://podminky.urs.cz/item/CS_URS_2022_02/952901111" TargetMode="External" /><Relationship Id="rId31" Type="http://schemas.openxmlformats.org/officeDocument/2006/relationships/hyperlink" Target="https://podminky.urs.cz/item/CS_URS_2022_02/971033331" TargetMode="External" /><Relationship Id="rId32" Type="http://schemas.openxmlformats.org/officeDocument/2006/relationships/hyperlink" Target="https://podminky.urs.cz/item/CS_URS_2022_02/971033341" TargetMode="External" /><Relationship Id="rId33" Type="http://schemas.openxmlformats.org/officeDocument/2006/relationships/hyperlink" Target="https://podminky.urs.cz/item/CS_URS_2022_02/971033431" TargetMode="External" /><Relationship Id="rId34" Type="http://schemas.openxmlformats.org/officeDocument/2006/relationships/hyperlink" Target="https://podminky.urs.cz/item/CS_URS_2022_02/971052441" TargetMode="External" /><Relationship Id="rId35" Type="http://schemas.openxmlformats.org/officeDocument/2006/relationships/hyperlink" Target="https://podminky.urs.cz/item/CS_URS_2022_02/971052461" TargetMode="External" /><Relationship Id="rId36" Type="http://schemas.openxmlformats.org/officeDocument/2006/relationships/hyperlink" Target="https://podminky.urs.cz/item/CS_URS_2022_02/977151124" TargetMode="External" /><Relationship Id="rId37" Type="http://schemas.openxmlformats.org/officeDocument/2006/relationships/hyperlink" Target="https://podminky.urs.cz/item/CS_URS_2022_02/977151127" TargetMode="External" /><Relationship Id="rId38" Type="http://schemas.openxmlformats.org/officeDocument/2006/relationships/hyperlink" Target="https://podminky.urs.cz/item/CS_URS_2022_02/985131311" TargetMode="External" /><Relationship Id="rId39" Type="http://schemas.openxmlformats.org/officeDocument/2006/relationships/hyperlink" Target="https://podminky.urs.cz/item/CS_URS_2022_02/985139111" TargetMode="External" /><Relationship Id="rId40" Type="http://schemas.openxmlformats.org/officeDocument/2006/relationships/hyperlink" Target="https://podminky.urs.cz/item/CS_URS_2022_02/985311111" TargetMode="External" /><Relationship Id="rId41" Type="http://schemas.openxmlformats.org/officeDocument/2006/relationships/hyperlink" Target="https://podminky.urs.cz/item/CS_URS_2022_02/985311112" TargetMode="External" /><Relationship Id="rId42" Type="http://schemas.openxmlformats.org/officeDocument/2006/relationships/hyperlink" Target="https://podminky.urs.cz/item/CS_URS_2022_02/985311911" TargetMode="External" /><Relationship Id="rId43" Type="http://schemas.openxmlformats.org/officeDocument/2006/relationships/hyperlink" Target="https://podminky.urs.cz/item/CS_URS_2022_02/985321111" TargetMode="External" /><Relationship Id="rId44" Type="http://schemas.openxmlformats.org/officeDocument/2006/relationships/hyperlink" Target="https://podminky.urs.cz/item/CS_URS_2022_02/985321911" TargetMode="External" /><Relationship Id="rId45" Type="http://schemas.openxmlformats.org/officeDocument/2006/relationships/hyperlink" Target="https://podminky.urs.cz/item/CS_URS_2022_02/985323111" TargetMode="External" /><Relationship Id="rId46" Type="http://schemas.openxmlformats.org/officeDocument/2006/relationships/hyperlink" Target="https://podminky.urs.cz/item/CS_URS_2022_02/985323911" TargetMode="External" /><Relationship Id="rId47" Type="http://schemas.openxmlformats.org/officeDocument/2006/relationships/hyperlink" Target="https://podminky.urs.cz/item/CS_URS_2022_02/997013214" TargetMode="External" /><Relationship Id="rId48" Type="http://schemas.openxmlformats.org/officeDocument/2006/relationships/hyperlink" Target="https://podminky.urs.cz/item/CS_URS_2022_02/997013501" TargetMode="External" /><Relationship Id="rId49" Type="http://schemas.openxmlformats.org/officeDocument/2006/relationships/hyperlink" Target="https://podminky.urs.cz/item/CS_URS_2022_02/997013509" TargetMode="External" /><Relationship Id="rId50" Type="http://schemas.openxmlformats.org/officeDocument/2006/relationships/hyperlink" Target="https://podminky.urs.cz/item/CS_URS_2022_02/997013602" TargetMode="External" /><Relationship Id="rId51" Type="http://schemas.openxmlformats.org/officeDocument/2006/relationships/hyperlink" Target="https://podminky.urs.cz/item/CS_URS_2022_02/997013603" TargetMode="External" /><Relationship Id="rId52" Type="http://schemas.openxmlformats.org/officeDocument/2006/relationships/hyperlink" Target="https://podminky.urs.cz/item/CS_URS_2022_02/997013631" TargetMode="External" /><Relationship Id="rId53" Type="http://schemas.openxmlformats.org/officeDocument/2006/relationships/hyperlink" Target="https://podminky.urs.cz/item/CS_URS_2022_02/997013814" TargetMode="External" /><Relationship Id="rId54" Type="http://schemas.openxmlformats.org/officeDocument/2006/relationships/hyperlink" Target="https://podminky.urs.cz/item/CS_URS_2022_02/998018003" TargetMode="External" /><Relationship Id="rId55" Type="http://schemas.openxmlformats.org/officeDocument/2006/relationships/hyperlink" Target="https://podminky.urs.cz/item/CS_URS_2022_02/711112001" TargetMode="External" /><Relationship Id="rId56" Type="http://schemas.openxmlformats.org/officeDocument/2006/relationships/hyperlink" Target="https://podminky.urs.cz/item/CS_URS_2022_02/711131821" TargetMode="External" /><Relationship Id="rId57" Type="http://schemas.openxmlformats.org/officeDocument/2006/relationships/hyperlink" Target="https://podminky.urs.cz/item/CS_URS_2022_02/711142559" TargetMode="External" /><Relationship Id="rId58" Type="http://schemas.openxmlformats.org/officeDocument/2006/relationships/hyperlink" Target="https://podminky.urs.cz/item/CS_URS_2022_02/998711101" TargetMode="External" /><Relationship Id="rId59" Type="http://schemas.openxmlformats.org/officeDocument/2006/relationships/hyperlink" Target="https://podminky.urs.cz/item/CS_URS_2022_02/998711181" TargetMode="External" /><Relationship Id="rId60" Type="http://schemas.openxmlformats.org/officeDocument/2006/relationships/hyperlink" Target="https://podminky.urs.cz/item/CS_URS_2022_02/998713203" TargetMode="External" /><Relationship Id="rId61" Type="http://schemas.openxmlformats.org/officeDocument/2006/relationships/hyperlink" Target="https://podminky.urs.cz/item/CS_URS_2022_02/763101824" TargetMode="External" /><Relationship Id="rId62" Type="http://schemas.openxmlformats.org/officeDocument/2006/relationships/hyperlink" Target="https://podminky.urs.cz/item/CS_URS_2022_02/998763202" TargetMode="External" /><Relationship Id="rId63" Type="http://schemas.openxmlformats.org/officeDocument/2006/relationships/hyperlink" Target="https://podminky.urs.cz/item/CS_URS_2022_02/998766203" TargetMode="External" /><Relationship Id="rId64" Type="http://schemas.openxmlformats.org/officeDocument/2006/relationships/hyperlink" Target="https://podminky.urs.cz/item/CS_URS_2022_02/767581801" TargetMode="External" /><Relationship Id="rId65" Type="http://schemas.openxmlformats.org/officeDocument/2006/relationships/hyperlink" Target="https://podminky.urs.cz/item/CS_URS_2022_02/767582800" TargetMode="External" /><Relationship Id="rId66" Type="http://schemas.openxmlformats.org/officeDocument/2006/relationships/hyperlink" Target="https://podminky.urs.cz/item/CS_URS_2022_02/767584151" TargetMode="External" /><Relationship Id="rId67" Type="http://schemas.openxmlformats.org/officeDocument/2006/relationships/hyperlink" Target="https://podminky.urs.cz/item/CS_URS_2022_02/998767103" TargetMode="External" /><Relationship Id="rId68" Type="http://schemas.openxmlformats.org/officeDocument/2006/relationships/hyperlink" Target="https://podminky.urs.cz/item/CS_URS_2022_02/998767181" TargetMode="External" /><Relationship Id="rId69" Type="http://schemas.openxmlformats.org/officeDocument/2006/relationships/hyperlink" Target="https://podminky.urs.cz/item/CS_URS_2022_02/998776203" TargetMode="External" /><Relationship Id="rId70" Type="http://schemas.openxmlformats.org/officeDocument/2006/relationships/hyperlink" Target="https://podminky.urs.cz/item/CS_URS_2022_02/784181101" TargetMode="External" /><Relationship Id="rId71" Type="http://schemas.openxmlformats.org/officeDocument/2006/relationships/hyperlink" Target="https://podminky.urs.cz/item/CS_URS_2022_02/784211101" TargetMode="External" /><Relationship Id="rId7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21174043" TargetMode="External" /><Relationship Id="rId2" Type="http://schemas.openxmlformats.org/officeDocument/2006/relationships/hyperlink" Target="https://podminky.urs.cz/item/CS_URS_2022_02/721174045" TargetMode="External" /><Relationship Id="rId3" Type="http://schemas.openxmlformats.org/officeDocument/2006/relationships/hyperlink" Target="https://podminky.urs.cz/item/CS_URS_2022_02/721194105" TargetMode="External" /><Relationship Id="rId4" Type="http://schemas.openxmlformats.org/officeDocument/2006/relationships/hyperlink" Target="https://podminky.urs.cz/item/CS_URS_2022_02/721194109" TargetMode="External" /><Relationship Id="rId5" Type="http://schemas.openxmlformats.org/officeDocument/2006/relationships/hyperlink" Target="https://podminky.urs.cz/item/CS_URS_2022_02/721290111" TargetMode="External" /><Relationship Id="rId6" Type="http://schemas.openxmlformats.org/officeDocument/2006/relationships/hyperlink" Target="https://podminky.urs.cz/item/CS_URS_2022_02/998721101" TargetMode="External" /><Relationship Id="rId7" Type="http://schemas.openxmlformats.org/officeDocument/2006/relationships/hyperlink" Target="https://podminky.urs.cz/item/CS_URS_2022_02/998721181" TargetMode="External" /><Relationship Id="rId8" Type="http://schemas.openxmlformats.org/officeDocument/2006/relationships/hyperlink" Target="https://podminky.urs.cz/item/CS_URS_2022_02/722174005" TargetMode="External" /><Relationship Id="rId9" Type="http://schemas.openxmlformats.org/officeDocument/2006/relationships/hyperlink" Target="https://podminky.urs.cz/item/CS_URS_2022_02/722181252" TargetMode="External" /><Relationship Id="rId10" Type="http://schemas.openxmlformats.org/officeDocument/2006/relationships/hyperlink" Target="https://podminky.urs.cz/item/CS_URS_2022_02/722190402" TargetMode="External" /><Relationship Id="rId11" Type="http://schemas.openxmlformats.org/officeDocument/2006/relationships/hyperlink" Target="https://podminky.urs.cz/item/CS_URS_2022_02/722290226" TargetMode="External" /><Relationship Id="rId12" Type="http://schemas.openxmlformats.org/officeDocument/2006/relationships/hyperlink" Target="https://podminky.urs.cz/item/CS_URS_2022_02/722290234" TargetMode="External" /><Relationship Id="rId13" Type="http://schemas.openxmlformats.org/officeDocument/2006/relationships/hyperlink" Target="https://podminky.urs.cz/item/CS_URS_2022_02/998722101" TargetMode="External" /><Relationship Id="rId14" Type="http://schemas.openxmlformats.org/officeDocument/2006/relationships/hyperlink" Target="https://podminky.urs.cz/item/CS_URS_2022_02/998722181" TargetMode="External" /><Relationship Id="rId15" Type="http://schemas.openxmlformats.org/officeDocument/2006/relationships/hyperlink" Target="https://podminky.urs.cz/item/CS_URS_2022_02/725211601" TargetMode="External" /><Relationship Id="rId16" Type="http://schemas.openxmlformats.org/officeDocument/2006/relationships/hyperlink" Target="https://podminky.urs.cz/item/CS_URS_2022_02/725331111" TargetMode="External" /><Relationship Id="rId17" Type="http://schemas.openxmlformats.org/officeDocument/2006/relationships/hyperlink" Target="https://podminky.urs.cz/item/CS_URS_2022_02/725822611" TargetMode="External" /><Relationship Id="rId18" Type="http://schemas.openxmlformats.org/officeDocument/2006/relationships/hyperlink" Target="https://podminky.urs.cz/item/CS_URS_2022_02/725831315" TargetMode="External" /><Relationship Id="rId19" Type="http://schemas.openxmlformats.org/officeDocument/2006/relationships/hyperlink" Target="https://podminky.urs.cz/item/CS_URS_2022_02/725861102" TargetMode="External" /><Relationship Id="rId20" Type="http://schemas.openxmlformats.org/officeDocument/2006/relationships/hyperlink" Target="https://podminky.urs.cz/item/CS_URS_2022_02/998725101" TargetMode="External" /><Relationship Id="rId21" Type="http://schemas.openxmlformats.org/officeDocument/2006/relationships/hyperlink" Target="https://podminky.urs.cz/item/CS_URS_2022_02/998725181" TargetMode="External" /><Relationship Id="rId2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22015" TargetMode="External" /><Relationship Id="rId2" Type="http://schemas.openxmlformats.org/officeDocument/2006/relationships/hyperlink" Target="https://podminky.urs.cz/item/CS_URS_2022_02/741122016" TargetMode="External" /><Relationship Id="rId3" Type="http://schemas.openxmlformats.org/officeDocument/2006/relationships/hyperlink" Target="https://podminky.urs.cz/item/CS_URS_2022_02/741122211" TargetMode="External" /><Relationship Id="rId4" Type="http://schemas.openxmlformats.org/officeDocument/2006/relationships/hyperlink" Target="https://podminky.urs.cz/item/CS_URS_2022_02/998741201" TargetMode="External" /><Relationship Id="rId5" Type="http://schemas.openxmlformats.org/officeDocument/2006/relationships/hyperlink" Target="https://podminky.urs.cz/item/CS_URS_2022_02/742121001" TargetMode="External" /><Relationship Id="rId6" Type="http://schemas.openxmlformats.org/officeDocument/2006/relationships/hyperlink" Target="https://podminky.urs.cz/item/CS_URS_2022_02/998742201" TargetMode="External" /><Relationship Id="rId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2022/031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POTRUBNÍ POŠTA V AREÁLU NEMOCNICE VE FRÝDKU - MÍSTKU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22. 9. 2022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ROUND(SUM(AG56:AG60),2)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ROUND(SUM(AS56:AS60),2)</f>
        <v>0</v>
      </c>
      <c r="AT55" s="121">
        <f>ROUND(SUM(AV55:AW55),2)</f>
        <v>0</v>
      </c>
      <c r="AU55" s="122">
        <f>ROUND(SUM(AU56:AU60),5)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ROUND(SUM(AZ56:AZ60),2)</f>
        <v>0</v>
      </c>
      <c r="BA55" s="121">
        <f>ROUND(SUM(BA56:BA60),2)</f>
        <v>0</v>
      </c>
      <c r="BB55" s="121">
        <f>ROUND(SUM(BB56:BB60),2)</f>
        <v>0</v>
      </c>
      <c r="BC55" s="121">
        <f>ROUND(SUM(BC56:BC60),2)</f>
        <v>0</v>
      </c>
      <c r="BD55" s="123">
        <f>ROUND(SUM(BD56:BD60),2)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'1.A-000 - Etapa 1.A - Ved...'!J32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'1.A-000 - Etapa 1.A - Ved...'!P90</f>
        <v>0</v>
      </c>
      <c r="AV56" s="131">
        <f>'1.A-000 - Etapa 1.A - Ved...'!J35</f>
        <v>0</v>
      </c>
      <c r="AW56" s="131">
        <f>'1.A-000 - Etapa 1.A - Ved...'!J36</f>
        <v>0</v>
      </c>
      <c r="AX56" s="131">
        <f>'1.A-000 - Etapa 1.A - Ved...'!J37</f>
        <v>0</v>
      </c>
      <c r="AY56" s="131">
        <f>'1.A-000 - Etapa 1.A - Ved...'!J38</f>
        <v>0</v>
      </c>
      <c r="AZ56" s="131">
        <f>'1.A-000 - Etapa 1.A - Ved...'!F35</f>
        <v>0</v>
      </c>
      <c r="BA56" s="131">
        <f>'1.A-000 - Etapa 1.A - Ved...'!F36</f>
        <v>0</v>
      </c>
      <c r="BB56" s="131">
        <f>'1.A-000 - Etapa 1.A - Ved...'!F37</f>
        <v>0</v>
      </c>
      <c r="BC56" s="131">
        <f>'1.A-000 - Etapa 1.A - Ved...'!F38</f>
        <v>0</v>
      </c>
      <c r="BD56" s="133">
        <f>'1.A-000 - Etapa 1.A - Ved...'!F39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'1.A-001 - Etapa 1.A - Sta...'!J32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'1.A-001 - Etapa 1.A - Sta...'!P104</f>
        <v>0</v>
      </c>
      <c r="AV57" s="131">
        <f>'1.A-001 - Etapa 1.A - Sta...'!J35</f>
        <v>0</v>
      </c>
      <c r="AW57" s="131">
        <f>'1.A-001 - Etapa 1.A - Sta...'!J36</f>
        <v>0</v>
      </c>
      <c r="AX57" s="131">
        <f>'1.A-001 - Etapa 1.A - Sta...'!J37</f>
        <v>0</v>
      </c>
      <c r="AY57" s="131">
        <f>'1.A-001 - Etapa 1.A - Sta...'!J38</f>
        <v>0</v>
      </c>
      <c r="AZ57" s="131">
        <f>'1.A-001 - Etapa 1.A - Sta...'!F35</f>
        <v>0</v>
      </c>
      <c r="BA57" s="131">
        <f>'1.A-001 - Etapa 1.A - Sta...'!F36</f>
        <v>0</v>
      </c>
      <c r="BB57" s="131">
        <f>'1.A-001 - Etapa 1.A - Sta...'!F37</f>
        <v>0</v>
      </c>
      <c r="BC57" s="131">
        <f>'1.A-001 - Etapa 1.A - Sta...'!F38</f>
        <v>0</v>
      </c>
      <c r="BD57" s="133">
        <f>'1.A-001 - Etapa 1.A - Sta...'!F39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4" customFormat="1" ht="23.25" customHeight="1">
      <c r="A58" s="125" t="s">
        <v>82</v>
      </c>
      <c r="B58" s="64"/>
      <c r="C58" s="126"/>
      <c r="D58" s="126"/>
      <c r="E58" s="127" t="s">
        <v>90</v>
      </c>
      <c r="F58" s="127"/>
      <c r="G58" s="127"/>
      <c r="H58" s="127"/>
      <c r="I58" s="127"/>
      <c r="J58" s="126"/>
      <c r="K58" s="127" t="s">
        <v>91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'1.A-002 - Etapa 1.A - Ele...'!J32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'1.A-002 - Etapa 1.A - Ele...'!P94</f>
        <v>0</v>
      </c>
      <c r="AV58" s="131">
        <f>'1.A-002 - Etapa 1.A - Ele...'!J35</f>
        <v>0</v>
      </c>
      <c r="AW58" s="131">
        <f>'1.A-002 - Etapa 1.A - Ele...'!J36</f>
        <v>0</v>
      </c>
      <c r="AX58" s="131">
        <f>'1.A-002 - Etapa 1.A - Ele...'!J37</f>
        <v>0</v>
      </c>
      <c r="AY58" s="131">
        <f>'1.A-002 - Etapa 1.A - Ele...'!J38</f>
        <v>0</v>
      </c>
      <c r="AZ58" s="131">
        <f>'1.A-002 - Etapa 1.A - Ele...'!F35</f>
        <v>0</v>
      </c>
      <c r="BA58" s="131">
        <f>'1.A-002 - Etapa 1.A - Ele...'!F36</f>
        <v>0</v>
      </c>
      <c r="BB58" s="131">
        <f>'1.A-002 - Etapa 1.A - Ele...'!F37</f>
        <v>0</v>
      </c>
      <c r="BC58" s="131">
        <f>'1.A-002 - Etapa 1.A - Ele...'!F38</f>
        <v>0</v>
      </c>
      <c r="BD58" s="133">
        <f>'1.A-002 - Etapa 1.A - Ele...'!F39</f>
        <v>0</v>
      </c>
      <c r="BE58" s="4"/>
      <c r="BT58" s="134" t="s">
        <v>81</v>
      </c>
      <c r="BV58" s="134" t="s">
        <v>74</v>
      </c>
      <c r="BW58" s="134" t="s">
        <v>92</v>
      </c>
      <c r="BX58" s="134" t="s">
        <v>80</v>
      </c>
      <c r="CL58" s="134" t="s">
        <v>19</v>
      </c>
    </row>
    <row r="59" s="4" customFormat="1" ht="16.5" customHeight="1">
      <c r="A59" s="125" t="s">
        <v>82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'1.A-003 - Etapa 1.A - Zdr...'!J32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'1.A-003 - Etapa 1.A - Zdr...'!P89</f>
        <v>0</v>
      </c>
      <c r="AV59" s="131">
        <f>'1.A-003 - Etapa 1.A - Zdr...'!J35</f>
        <v>0</v>
      </c>
      <c r="AW59" s="131">
        <f>'1.A-003 - Etapa 1.A - Zdr...'!J36</f>
        <v>0</v>
      </c>
      <c r="AX59" s="131">
        <f>'1.A-003 - Etapa 1.A - Zdr...'!J37</f>
        <v>0</v>
      </c>
      <c r="AY59" s="131">
        <f>'1.A-003 - Etapa 1.A - Zdr...'!J38</f>
        <v>0</v>
      </c>
      <c r="AZ59" s="131">
        <f>'1.A-003 - Etapa 1.A - Zdr...'!F35</f>
        <v>0</v>
      </c>
      <c r="BA59" s="131">
        <f>'1.A-003 - Etapa 1.A - Zdr...'!F36</f>
        <v>0</v>
      </c>
      <c r="BB59" s="131">
        <f>'1.A-003 - Etapa 1.A - Zdr...'!F37</f>
        <v>0</v>
      </c>
      <c r="BC59" s="131">
        <f>'1.A-003 - Etapa 1.A - Zdr...'!F38</f>
        <v>0</v>
      </c>
      <c r="BD59" s="133">
        <f>'1.A-003 - Etapa 1.A - Zdr...'!F39</f>
        <v>0</v>
      </c>
      <c r="BE59" s="4"/>
      <c r="BT59" s="134" t="s">
        <v>81</v>
      </c>
      <c r="BV59" s="134" t="s">
        <v>74</v>
      </c>
      <c r="BW59" s="134" t="s">
        <v>95</v>
      </c>
      <c r="BX59" s="134" t="s">
        <v>80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96</v>
      </c>
      <c r="F60" s="127"/>
      <c r="G60" s="127"/>
      <c r="H60" s="127"/>
      <c r="I60" s="127"/>
      <c r="J60" s="126"/>
      <c r="K60" s="127" t="s">
        <v>97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'1.A-004 - Etapa 1.A - Ele...'!J32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5">
        <v>0</v>
      </c>
      <c r="AT60" s="136">
        <f>ROUND(SUM(AV60:AW60),2)</f>
        <v>0</v>
      </c>
      <c r="AU60" s="137">
        <f>'1.A-004 - Etapa 1.A - Ele...'!P88</f>
        <v>0</v>
      </c>
      <c r="AV60" s="136">
        <f>'1.A-004 - Etapa 1.A - Ele...'!J35</f>
        <v>0</v>
      </c>
      <c r="AW60" s="136">
        <f>'1.A-004 - Etapa 1.A - Ele...'!J36</f>
        <v>0</v>
      </c>
      <c r="AX60" s="136">
        <f>'1.A-004 - Etapa 1.A - Ele...'!J37</f>
        <v>0</v>
      </c>
      <c r="AY60" s="136">
        <f>'1.A-004 - Etapa 1.A - Ele...'!J38</f>
        <v>0</v>
      </c>
      <c r="AZ60" s="136">
        <f>'1.A-004 - Etapa 1.A - Ele...'!F35</f>
        <v>0</v>
      </c>
      <c r="BA60" s="136">
        <f>'1.A-004 - Etapa 1.A - Ele...'!F36</f>
        <v>0</v>
      </c>
      <c r="BB60" s="136">
        <f>'1.A-004 - Etapa 1.A - Ele...'!F37</f>
        <v>0</v>
      </c>
      <c r="BC60" s="136">
        <f>'1.A-004 - Etapa 1.A - Ele...'!F38</f>
        <v>0</v>
      </c>
      <c r="BD60" s="138">
        <f>'1.A-004 - Etapa 1.A - Ele...'!F39</f>
        <v>0</v>
      </c>
      <c r="BE60" s="4"/>
      <c r="BT60" s="134" t="s">
        <v>81</v>
      </c>
      <c r="BV60" s="134" t="s">
        <v>74</v>
      </c>
      <c r="BW60" s="134" t="s">
        <v>98</v>
      </c>
      <c r="BX60" s="134" t="s">
        <v>80</v>
      </c>
      <c r="CL60" s="134" t="s">
        <v>19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5pnhv4jLL8FyUukbrlaSN7LrgKw8ce+5F0HOA4761pVA8Q9Az64pcOB6dxVZ1camaCHlh0ozLaxUgVE+hYycyw==" hashValue="X16FzewfInJAo+/8qG1m2BOwgf2LfA2BcSeaWgat0BjQk8zGPgUleuUdj41ffLDqRIJiqm5VcVkKWco4m0ZpFw==" algorithmName="SHA-512" password="CC35"/>
  <mergeCells count="62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.A-000 - Etapa 1.A - Ved...'!C2" display="/"/>
    <hyperlink ref="A57" location="'1.A-001 - Etapa 1.A - Sta...'!C2" display="/"/>
    <hyperlink ref="A58" location="'1.A-002 - Etapa 1.A - Ele...'!C2" display="/"/>
    <hyperlink ref="A59" location="'1.A-003 - Etapa 1.A - Zdr...'!C2" display="/"/>
    <hyperlink ref="A60" location="'1.A-004 - Etapa 1.A - E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POTRUBNÍ POŠTA V AREÁLU NEMOCNICE VE FRÝDKU - MÍSTKU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ROUND((SUM(BE90:BE143)),  2)</f>
        <v>0</v>
      </c>
      <c r="G35" s="39"/>
      <c r="H35" s="39"/>
      <c r="I35" s="158">
        <v>0.20999999999999999</v>
      </c>
      <c r="J35" s="157">
        <f>ROUND(((SUM(BE90:BE143))*I35),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ROUND((SUM(BF90:BF143)),  2)</f>
        <v>0</v>
      </c>
      <c r="G36" s="39"/>
      <c r="H36" s="39"/>
      <c r="I36" s="158">
        <v>0.14999999999999999</v>
      </c>
      <c r="J36" s="157">
        <f>ROUND(((SUM(BF90:BF143))*I36),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ROUND((SUM(BG90:BG143)),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ROUND((SUM(BH90:BH143)),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ROUND((SUM(BI90:BI143)),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POTRUBNÍ POŠTA V AREÁLU NEMOCNICE VE FRÝDKU - MÍSTKU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1.A-000 - Etapa 1.A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22. 9. 2022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105</v>
      </c>
      <c r="D61" s="172"/>
      <c r="E61" s="172"/>
      <c r="F61" s="172"/>
      <c r="G61" s="172"/>
      <c r="H61" s="172"/>
      <c r="I61" s="172"/>
      <c r="J61" s="173" t="s">
        <v>106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107</v>
      </c>
    </row>
    <row r="64" s="9" customFormat="1" ht="24.96" customHeight="1">
      <c r="A64" s="9"/>
      <c r="B64" s="175"/>
      <c r="C64" s="176"/>
      <c r="D64" s="177" t="s">
        <v>108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109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110</v>
      </c>
      <c r="E66" s="183"/>
      <c r="F66" s="183"/>
      <c r="G66" s="183"/>
      <c r="H66" s="183"/>
      <c r="I66" s="183"/>
      <c r="J66" s="184">
        <f>J114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111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112</v>
      </c>
      <c r="E68" s="183"/>
      <c r="F68" s="183"/>
      <c r="G68" s="183"/>
      <c r="H68" s="183"/>
      <c r="I68" s="183"/>
      <c r="J68" s="184">
        <f>J140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113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POTRUBNÍ POŠTA V AREÁLU NEMOCNICE VE FRÝDKU - MÍSTKU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101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102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1.A-000 - Etapa 1.A - Vedlejší a ostatní náklady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22. 9. 2022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 - Místku, p.o.</v>
      </c>
      <c r="G86" s="41"/>
      <c r="H86" s="41"/>
      <c r="I86" s="33" t="s">
        <v>31</v>
      </c>
      <c r="J86" s="37" t="str">
        <f>E23</f>
        <v>Forsing projekt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114</v>
      </c>
      <c r="D89" s="189" t="s">
        <v>57</v>
      </c>
      <c r="E89" s="189" t="s">
        <v>53</v>
      </c>
      <c r="F89" s="189" t="s">
        <v>54</v>
      </c>
      <c r="G89" s="189" t="s">
        <v>115</v>
      </c>
      <c r="H89" s="189" t="s">
        <v>116</v>
      </c>
      <c r="I89" s="189" t="s">
        <v>117</v>
      </c>
      <c r="J89" s="189" t="s">
        <v>106</v>
      </c>
      <c r="K89" s="190" t="s">
        <v>118</v>
      </c>
      <c r="L89" s="191"/>
      <c r="M89" s="93" t="s">
        <v>19</v>
      </c>
      <c r="N89" s="94" t="s">
        <v>42</v>
      </c>
      <c r="O89" s="94" t="s">
        <v>119</v>
      </c>
      <c r="P89" s="94" t="s">
        <v>120</v>
      </c>
      <c r="Q89" s="94" t="s">
        <v>121</v>
      </c>
      <c r="R89" s="94" t="s">
        <v>122</v>
      </c>
      <c r="S89" s="94" t="s">
        <v>123</v>
      </c>
      <c r="T89" s="95" t="s">
        <v>124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125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107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126</v>
      </c>
      <c r="F91" s="200" t="s">
        <v>127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P92+P114+P127+P140</f>
        <v>0</v>
      </c>
      <c r="Q91" s="205"/>
      <c r="R91" s="206">
        <f>R92+R114+R127+R140</f>
        <v>0</v>
      </c>
      <c r="S91" s="205"/>
      <c r="T91" s="207">
        <f>T92+T114+T127+T140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128</v>
      </c>
      <c r="AT91" s="209" t="s">
        <v>71</v>
      </c>
      <c r="AU91" s="209" t="s">
        <v>72</v>
      </c>
      <c r="AY91" s="208" t="s">
        <v>129</v>
      </c>
      <c r="BK91" s="210">
        <f>BK92+BK114+BK127+BK140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130</v>
      </c>
      <c r="F92" s="211" t="s">
        <v>131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SUM(P93:P113)</f>
        <v>0</v>
      </c>
      <c r="Q92" s="205"/>
      <c r="R92" s="206">
        <f>SUM(R93:R113)</f>
        <v>0</v>
      </c>
      <c r="S92" s="205"/>
      <c r="T92" s="207">
        <f>SUM(T93:T113)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128</v>
      </c>
      <c r="AT92" s="209" t="s">
        <v>71</v>
      </c>
      <c r="AU92" s="209" t="s">
        <v>79</v>
      </c>
      <c r="AY92" s="208" t="s">
        <v>129</v>
      </c>
      <c r="BK92" s="210">
        <f>SUM(BK93:BK113)</f>
        <v>0</v>
      </c>
    </row>
    <row r="93" s="2" customFormat="1" ht="16.5" customHeight="1">
      <c r="A93" s="39"/>
      <c r="B93" s="40"/>
      <c r="C93" s="213" t="s">
        <v>79</v>
      </c>
      <c r="D93" s="213" t="s">
        <v>132</v>
      </c>
      <c r="E93" s="214" t="s">
        <v>133</v>
      </c>
      <c r="F93" s="215" t="s">
        <v>134</v>
      </c>
      <c r="G93" s="216" t="s">
        <v>135</v>
      </c>
      <c r="H93" s="217">
        <v>1</v>
      </c>
      <c r="I93" s="218"/>
      <c r="J93" s="219">
        <f>ROUND(I93*H93,2)</f>
        <v>0</v>
      </c>
      <c r="K93" s="215" t="s">
        <v>136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137</v>
      </c>
      <c r="AT93" s="224" t="s">
        <v>132</v>
      </c>
      <c r="AU93" s="224" t="s">
        <v>81</v>
      </c>
      <c r="AY93" s="18" t="s">
        <v>129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137</v>
      </c>
      <c r="BM93" s="224" t="s">
        <v>138</v>
      </c>
    </row>
    <row r="94" s="2" customFormat="1">
      <c r="A94" s="39"/>
      <c r="B94" s="40"/>
      <c r="C94" s="41"/>
      <c r="D94" s="226" t="s">
        <v>139</v>
      </c>
      <c r="E94" s="41"/>
      <c r="F94" s="227" t="s">
        <v>134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81</v>
      </c>
    </row>
    <row r="95" s="2" customFormat="1">
      <c r="A95" s="39"/>
      <c r="B95" s="40"/>
      <c r="C95" s="41"/>
      <c r="D95" s="231" t="s">
        <v>140</v>
      </c>
      <c r="E95" s="41"/>
      <c r="F95" s="232" t="s">
        <v>141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81</v>
      </c>
    </row>
    <row r="96" s="13" customFormat="1">
      <c r="A96" s="13"/>
      <c r="B96" s="233"/>
      <c r="C96" s="234"/>
      <c r="D96" s="226" t="s">
        <v>142</v>
      </c>
      <c r="E96" s="235" t="s">
        <v>19</v>
      </c>
      <c r="F96" s="236" t="s">
        <v>143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142</v>
      </c>
      <c r="AU96" s="242" t="s">
        <v>81</v>
      </c>
      <c r="AV96" s="13" t="s">
        <v>79</v>
      </c>
      <c r="AW96" s="13" t="s">
        <v>33</v>
      </c>
      <c r="AX96" s="13" t="s">
        <v>72</v>
      </c>
      <c r="AY96" s="242" t="s">
        <v>129</v>
      </c>
    </row>
    <row r="97" s="14" customFormat="1">
      <c r="A97" s="14"/>
      <c r="B97" s="243"/>
      <c r="C97" s="244"/>
      <c r="D97" s="226" t="s">
        <v>142</v>
      </c>
      <c r="E97" s="245" t="s">
        <v>19</v>
      </c>
      <c r="F97" s="246" t="s">
        <v>79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142</v>
      </c>
      <c r="AU97" s="253" t="s">
        <v>81</v>
      </c>
      <c r="AV97" s="14" t="s">
        <v>81</v>
      </c>
      <c r="AW97" s="14" t="s">
        <v>33</v>
      </c>
      <c r="AX97" s="14" t="s">
        <v>72</v>
      </c>
      <c r="AY97" s="253" t="s">
        <v>129</v>
      </c>
    </row>
    <row r="98" s="15" customFormat="1">
      <c r="A98" s="15"/>
      <c r="B98" s="254"/>
      <c r="C98" s="255"/>
      <c r="D98" s="226" t="s">
        <v>142</v>
      </c>
      <c r="E98" s="256" t="s">
        <v>19</v>
      </c>
      <c r="F98" s="257" t="s">
        <v>144</v>
      </c>
      <c r="G98" s="255"/>
      <c r="H98" s="258">
        <v>1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142</v>
      </c>
      <c r="AU98" s="264" t="s">
        <v>81</v>
      </c>
      <c r="AV98" s="15" t="s">
        <v>145</v>
      </c>
      <c r="AW98" s="15" t="s">
        <v>33</v>
      </c>
      <c r="AX98" s="15" t="s">
        <v>79</v>
      </c>
      <c r="AY98" s="264" t="s">
        <v>129</v>
      </c>
    </row>
    <row r="99" s="2" customFormat="1" ht="16.5" customHeight="1">
      <c r="A99" s="39"/>
      <c r="B99" s="40"/>
      <c r="C99" s="213" t="s">
        <v>81</v>
      </c>
      <c r="D99" s="213" t="s">
        <v>132</v>
      </c>
      <c r="E99" s="214" t="s">
        <v>146</v>
      </c>
      <c r="F99" s="215" t="s">
        <v>147</v>
      </c>
      <c r="G99" s="216" t="s">
        <v>135</v>
      </c>
      <c r="H99" s="217">
        <v>1</v>
      </c>
      <c r="I99" s="218"/>
      <c r="J99" s="219">
        <f>ROUND(I99*H99,2)</f>
        <v>0</v>
      </c>
      <c r="K99" s="215" t="s">
        <v>136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137</v>
      </c>
      <c r="AT99" s="224" t="s">
        <v>132</v>
      </c>
      <c r="AU99" s="224" t="s">
        <v>81</v>
      </c>
      <c r="AY99" s="18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137</v>
      </c>
      <c r="BM99" s="224" t="s">
        <v>148</v>
      </c>
    </row>
    <row r="100" s="2" customFormat="1">
      <c r="A100" s="39"/>
      <c r="B100" s="40"/>
      <c r="C100" s="41"/>
      <c r="D100" s="226" t="s">
        <v>139</v>
      </c>
      <c r="E100" s="41"/>
      <c r="F100" s="227" t="s">
        <v>147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81</v>
      </c>
    </row>
    <row r="101" s="2" customFormat="1">
      <c r="A101" s="39"/>
      <c r="B101" s="40"/>
      <c r="C101" s="41"/>
      <c r="D101" s="231" t="s">
        <v>140</v>
      </c>
      <c r="E101" s="41"/>
      <c r="F101" s="232" t="s">
        <v>149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81</v>
      </c>
    </row>
    <row r="102" s="13" customFormat="1">
      <c r="A102" s="13"/>
      <c r="B102" s="233"/>
      <c r="C102" s="234"/>
      <c r="D102" s="226" t="s">
        <v>142</v>
      </c>
      <c r="E102" s="235" t="s">
        <v>19</v>
      </c>
      <c r="F102" s="236" t="s">
        <v>150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142</v>
      </c>
      <c r="AU102" s="242" t="s">
        <v>81</v>
      </c>
      <c r="AV102" s="13" t="s">
        <v>79</v>
      </c>
      <c r="AW102" s="13" t="s">
        <v>33</v>
      </c>
      <c r="AX102" s="13" t="s">
        <v>72</v>
      </c>
      <c r="AY102" s="242" t="s">
        <v>129</v>
      </c>
    </row>
    <row r="103" s="14" customFormat="1">
      <c r="A103" s="14"/>
      <c r="B103" s="243"/>
      <c r="C103" s="244"/>
      <c r="D103" s="226" t="s">
        <v>142</v>
      </c>
      <c r="E103" s="245" t="s">
        <v>19</v>
      </c>
      <c r="F103" s="246" t="s">
        <v>79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142</v>
      </c>
      <c r="AU103" s="253" t="s">
        <v>81</v>
      </c>
      <c r="AV103" s="14" t="s">
        <v>81</v>
      </c>
      <c r="AW103" s="14" t="s">
        <v>33</v>
      </c>
      <c r="AX103" s="14" t="s">
        <v>72</v>
      </c>
      <c r="AY103" s="253" t="s">
        <v>129</v>
      </c>
    </row>
    <row r="104" s="15" customFormat="1">
      <c r="A104" s="15"/>
      <c r="B104" s="254"/>
      <c r="C104" s="255"/>
      <c r="D104" s="226" t="s">
        <v>142</v>
      </c>
      <c r="E104" s="256" t="s">
        <v>19</v>
      </c>
      <c r="F104" s="257" t="s">
        <v>144</v>
      </c>
      <c r="G104" s="255"/>
      <c r="H104" s="258">
        <v>1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142</v>
      </c>
      <c r="AU104" s="264" t="s">
        <v>81</v>
      </c>
      <c r="AV104" s="15" t="s">
        <v>145</v>
      </c>
      <c r="AW104" s="15" t="s">
        <v>33</v>
      </c>
      <c r="AX104" s="15" t="s">
        <v>79</v>
      </c>
      <c r="AY104" s="264" t="s">
        <v>129</v>
      </c>
    </row>
    <row r="105" s="2" customFormat="1" ht="16.5" customHeight="1">
      <c r="A105" s="39"/>
      <c r="B105" s="40"/>
      <c r="C105" s="213" t="s">
        <v>151</v>
      </c>
      <c r="D105" s="213" t="s">
        <v>132</v>
      </c>
      <c r="E105" s="214" t="s">
        <v>152</v>
      </c>
      <c r="F105" s="215" t="s">
        <v>153</v>
      </c>
      <c r="G105" s="216" t="s">
        <v>135</v>
      </c>
      <c r="H105" s="217">
        <v>1</v>
      </c>
      <c r="I105" s="218"/>
      <c r="J105" s="219">
        <f>ROUND(I105*H105,2)</f>
        <v>0</v>
      </c>
      <c r="K105" s="215" t="s">
        <v>136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137</v>
      </c>
      <c r="AT105" s="224" t="s">
        <v>132</v>
      </c>
      <c r="AU105" s="224" t="s">
        <v>81</v>
      </c>
      <c r="AY105" s="18" t="s">
        <v>129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137</v>
      </c>
      <c r="BM105" s="224" t="s">
        <v>154</v>
      </c>
    </row>
    <row r="106" s="2" customFormat="1">
      <c r="A106" s="39"/>
      <c r="B106" s="40"/>
      <c r="C106" s="41"/>
      <c r="D106" s="226" t="s">
        <v>139</v>
      </c>
      <c r="E106" s="41"/>
      <c r="F106" s="227" t="s">
        <v>153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139</v>
      </c>
      <c r="AU106" s="18" t="s">
        <v>81</v>
      </c>
    </row>
    <row r="107" s="2" customFormat="1">
      <c r="A107" s="39"/>
      <c r="B107" s="40"/>
      <c r="C107" s="41"/>
      <c r="D107" s="231" t="s">
        <v>140</v>
      </c>
      <c r="E107" s="41"/>
      <c r="F107" s="232" t="s">
        <v>155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81</v>
      </c>
    </row>
    <row r="108" s="13" customFormat="1">
      <c r="A108" s="13"/>
      <c r="B108" s="233"/>
      <c r="C108" s="234"/>
      <c r="D108" s="226" t="s">
        <v>142</v>
      </c>
      <c r="E108" s="235" t="s">
        <v>19</v>
      </c>
      <c r="F108" s="236" t="s">
        <v>156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142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129</v>
      </c>
    </row>
    <row r="109" s="14" customFormat="1">
      <c r="A109" s="14"/>
      <c r="B109" s="243"/>
      <c r="C109" s="244"/>
      <c r="D109" s="226" t="s">
        <v>142</v>
      </c>
      <c r="E109" s="245" t="s">
        <v>19</v>
      </c>
      <c r="F109" s="246" t="s">
        <v>79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142</v>
      </c>
      <c r="AU109" s="253" t="s">
        <v>81</v>
      </c>
      <c r="AV109" s="14" t="s">
        <v>81</v>
      </c>
      <c r="AW109" s="14" t="s">
        <v>33</v>
      </c>
      <c r="AX109" s="14" t="s">
        <v>72</v>
      </c>
      <c r="AY109" s="253" t="s">
        <v>129</v>
      </c>
    </row>
    <row r="110" s="15" customFormat="1">
      <c r="A110" s="15"/>
      <c r="B110" s="254"/>
      <c r="C110" s="255"/>
      <c r="D110" s="226" t="s">
        <v>142</v>
      </c>
      <c r="E110" s="256" t="s">
        <v>19</v>
      </c>
      <c r="F110" s="257" t="s">
        <v>144</v>
      </c>
      <c r="G110" s="255"/>
      <c r="H110" s="258">
        <v>1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4" t="s">
        <v>142</v>
      </c>
      <c r="AU110" s="264" t="s">
        <v>81</v>
      </c>
      <c r="AV110" s="15" t="s">
        <v>145</v>
      </c>
      <c r="AW110" s="15" t="s">
        <v>33</v>
      </c>
      <c r="AX110" s="15" t="s">
        <v>79</v>
      </c>
      <c r="AY110" s="264" t="s">
        <v>129</v>
      </c>
    </row>
    <row r="111" s="2" customFormat="1" ht="16.5" customHeight="1">
      <c r="A111" s="39"/>
      <c r="B111" s="40"/>
      <c r="C111" s="213" t="s">
        <v>145</v>
      </c>
      <c r="D111" s="213" t="s">
        <v>132</v>
      </c>
      <c r="E111" s="214" t="s">
        <v>157</v>
      </c>
      <c r="F111" s="215" t="s">
        <v>158</v>
      </c>
      <c r="G111" s="216" t="s">
        <v>135</v>
      </c>
      <c r="H111" s="217">
        <v>1</v>
      </c>
      <c r="I111" s="218"/>
      <c r="J111" s="219">
        <f>ROUND(I111*H111,2)</f>
        <v>0</v>
      </c>
      <c r="K111" s="215" t="s">
        <v>136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137</v>
      </c>
      <c r="AT111" s="224" t="s">
        <v>132</v>
      </c>
      <c r="AU111" s="224" t="s">
        <v>81</v>
      </c>
      <c r="AY111" s="18" t="s">
        <v>129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137</v>
      </c>
      <c r="BM111" s="224" t="s">
        <v>159</v>
      </c>
    </row>
    <row r="112" s="2" customFormat="1">
      <c r="A112" s="39"/>
      <c r="B112" s="40"/>
      <c r="C112" s="41"/>
      <c r="D112" s="226" t="s">
        <v>139</v>
      </c>
      <c r="E112" s="41"/>
      <c r="F112" s="227" t="s">
        <v>158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139</v>
      </c>
      <c r="AU112" s="18" t="s">
        <v>81</v>
      </c>
    </row>
    <row r="113" s="2" customFormat="1">
      <c r="A113" s="39"/>
      <c r="B113" s="40"/>
      <c r="C113" s="41"/>
      <c r="D113" s="231" t="s">
        <v>140</v>
      </c>
      <c r="E113" s="41"/>
      <c r="F113" s="232" t="s">
        <v>160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81</v>
      </c>
    </row>
    <row r="114" s="12" customFormat="1" ht="22.8" customHeight="1">
      <c r="A114" s="12"/>
      <c r="B114" s="197"/>
      <c r="C114" s="198"/>
      <c r="D114" s="199" t="s">
        <v>71</v>
      </c>
      <c r="E114" s="211" t="s">
        <v>161</v>
      </c>
      <c r="F114" s="211" t="s">
        <v>162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SUM(P115:P126)</f>
        <v>0</v>
      </c>
      <c r="Q114" s="205"/>
      <c r="R114" s="206">
        <f>SUM(R115:R126)</f>
        <v>0</v>
      </c>
      <c r="S114" s="205"/>
      <c r="T114" s="207">
        <f>SUM(T115:T126)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128</v>
      </c>
      <c r="AT114" s="209" t="s">
        <v>71</v>
      </c>
      <c r="AU114" s="209" t="s">
        <v>79</v>
      </c>
      <c r="AY114" s="208" t="s">
        <v>129</v>
      </c>
      <c r="BK114" s="210">
        <f>SUM(BK115:BK126)</f>
        <v>0</v>
      </c>
    </row>
    <row r="115" s="2" customFormat="1" ht="16.5" customHeight="1">
      <c r="A115" s="39"/>
      <c r="B115" s="40"/>
      <c r="C115" s="213" t="s">
        <v>128</v>
      </c>
      <c r="D115" s="213" t="s">
        <v>132</v>
      </c>
      <c r="E115" s="214" t="s">
        <v>163</v>
      </c>
      <c r="F115" s="215" t="s">
        <v>162</v>
      </c>
      <c r="G115" s="216" t="s">
        <v>135</v>
      </c>
      <c r="H115" s="217">
        <v>1</v>
      </c>
      <c r="I115" s="218"/>
      <c r="J115" s="219">
        <f>ROUND(I115*H115,2)</f>
        <v>0</v>
      </c>
      <c r="K115" s="215" t="s">
        <v>136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137</v>
      </c>
      <c r="AT115" s="224" t="s">
        <v>132</v>
      </c>
      <c r="AU115" s="224" t="s">
        <v>81</v>
      </c>
      <c r="AY115" s="18" t="s">
        <v>129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137</v>
      </c>
      <c r="BM115" s="224" t="s">
        <v>164</v>
      </c>
    </row>
    <row r="116" s="2" customFormat="1">
      <c r="A116" s="39"/>
      <c r="B116" s="40"/>
      <c r="C116" s="41"/>
      <c r="D116" s="226" t="s">
        <v>139</v>
      </c>
      <c r="E116" s="41"/>
      <c r="F116" s="227" t="s">
        <v>162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81</v>
      </c>
    </row>
    <row r="117" s="2" customFormat="1">
      <c r="A117" s="39"/>
      <c r="B117" s="40"/>
      <c r="C117" s="41"/>
      <c r="D117" s="231" t="s">
        <v>140</v>
      </c>
      <c r="E117" s="41"/>
      <c r="F117" s="232" t="s">
        <v>165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81</v>
      </c>
    </row>
    <row r="118" s="13" customFormat="1">
      <c r="A118" s="13"/>
      <c r="B118" s="233"/>
      <c r="C118" s="234"/>
      <c r="D118" s="226" t="s">
        <v>142</v>
      </c>
      <c r="E118" s="235" t="s">
        <v>19</v>
      </c>
      <c r="F118" s="236" t="s">
        <v>166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142</v>
      </c>
      <c r="AU118" s="242" t="s">
        <v>81</v>
      </c>
      <c r="AV118" s="13" t="s">
        <v>79</v>
      </c>
      <c r="AW118" s="13" t="s">
        <v>33</v>
      </c>
      <c r="AX118" s="13" t="s">
        <v>72</v>
      </c>
      <c r="AY118" s="242" t="s">
        <v>129</v>
      </c>
    </row>
    <row r="119" s="14" customFormat="1">
      <c r="A119" s="14"/>
      <c r="B119" s="243"/>
      <c r="C119" s="244"/>
      <c r="D119" s="226" t="s">
        <v>142</v>
      </c>
      <c r="E119" s="245" t="s">
        <v>19</v>
      </c>
      <c r="F119" s="246" t="s">
        <v>79</v>
      </c>
      <c r="G119" s="244"/>
      <c r="H119" s="247">
        <v>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142</v>
      </c>
      <c r="AU119" s="253" t="s">
        <v>81</v>
      </c>
      <c r="AV119" s="14" t="s">
        <v>81</v>
      </c>
      <c r="AW119" s="14" t="s">
        <v>33</v>
      </c>
      <c r="AX119" s="14" t="s">
        <v>72</v>
      </c>
      <c r="AY119" s="253" t="s">
        <v>129</v>
      </c>
    </row>
    <row r="120" s="15" customFormat="1">
      <c r="A120" s="15"/>
      <c r="B120" s="254"/>
      <c r="C120" s="255"/>
      <c r="D120" s="226" t="s">
        <v>142</v>
      </c>
      <c r="E120" s="256" t="s">
        <v>19</v>
      </c>
      <c r="F120" s="257" t="s">
        <v>144</v>
      </c>
      <c r="G120" s="255"/>
      <c r="H120" s="258">
        <v>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142</v>
      </c>
      <c r="AU120" s="264" t="s">
        <v>81</v>
      </c>
      <c r="AV120" s="15" t="s">
        <v>145</v>
      </c>
      <c r="AW120" s="15" t="s">
        <v>33</v>
      </c>
      <c r="AX120" s="15" t="s">
        <v>79</v>
      </c>
      <c r="AY120" s="264" t="s">
        <v>129</v>
      </c>
    </row>
    <row r="121" s="2" customFormat="1" ht="16.5" customHeight="1">
      <c r="A121" s="39"/>
      <c r="B121" s="40"/>
      <c r="C121" s="213" t="s">
        <v>167</v>
      </c>
      <c r="D121" s="213" t="s">
        <v>132</v>
      </c>
      <c r="E121" s="214" t="s">
        <v>168</v>
      </c>
      <c r="F121" s="215" t="s">
        <v>169</v>
      </c>
      <c r="G121" s="216" t="s">
        <v>135</v>
      </c>
      <c r="H121" s="217">
        <v>1</v>
      </c>
      <c r="I121" s="218"/>
      <c r="J121" s="219">
        <f>ROUND(I121*H121,2)</f>
        <v>0</v>
      </c>
      <c r="K121" s="215" t="s">
        <v>136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137</v>
      </c>
      <c r="AT121" s="224" t="s">
        <v>132</v>
      </c>
      <c r="AU121" s="224" t="s">
        <v>81</v>
      </c>
      <c r="AY121" s="18" t="s">
        <v>129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137</v>
      </c>
      <c r="BM121" s="224" t="s">
        <v>170</v>
      </c>
    </row>
    <row r="122" s="2" customFormat="1">
      <c r="A122" s="39"/>
      <c r="B122" s="40"/>
      <c r="C122" s="41"/>
      <c r="D122" s="226" t="s">
        <v>139</v>
      </c>
      <c r="E122" s="41"/>
      <c r="F122" s="227" t="s">
        <v>169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81</v>
      </c>
    </row>
    <row r="123" s="2" customFormat="1">
      <c r="A123" s="39"/>
      <c r="B123" s="40"/>
      <c r="C123" s="41"/>
      <c r="D123" s="231" t="s">
        <v>140</v>
      </c>
      <c r="E123" s="41"/>
      <c r="F123" s="232" t="s">
        <v>171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81</v>
      </c>
    </row>
    <row r="124" s="13" customFormat="1">
      <c r="A124" s="13"/>
      <c r="B124" s="233"/>
      <c r="C124" s="234"/>
      <c r="D124" s="226" t="s">
        <v>142</v>
      </c>
      <c r="E124" s="235" t="s">
        <v>19</v>
      </c>
      <c r="F124" s="236" t="s">
        <v>172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142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129</v>
      </c>
    </row>
    <row r="125" s="14" customFormat="1">
      <c r="A125" s="14"/>
      <c r="B125" s="243"/>
      <c r="C125" s="244"/>
      <c r="D125" s="226" t="s">
        <v>142</v>
      </c>
      <c r="E125" s="245" t="s">
        <v>19</v>
      </c>
      <c r="F125" s="246" t="s">
        <v>79</v>
      </c>
      <c r="G125" s="244"/>
      <c r="H125" s="247">
        <v>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142</v>
      </c>
      <c r="AU125" s="253" t="s">
        <v>81</v>
      </c>
      <c r="AV125" s="14" t="s">
        <v>81</v>
      </c>
      <c r="AW125" s="14" t="s">
        <v>33</v>
      </c>
      <c r="AX125" s="14" t="s">
        <v>72</v>
      </c>
      <c r="AY125" s="253" t="s">
        <v>129</v>
      </c>
    </row>
    <row r="126" s="15" customFormat="1">
      <c r="A126" s="15"/>
      <c r="B126" s="254"/>
      <c r="C126" s="255"/>
      <c r="D126" s="226" t="s">
        <v>142</v>
      </c>
      <c r="E126" s="256" t="s">
        <v>19</v>
      </c>
      <c r="F126" s="257" t="s">
        <v>144</v>
      </c>
      <c r="G126" s="255"/>
      <c r="H126" s="258">
        <v>1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142</v>
      </c>
      <c r="AU126" s="264" t="s">
        <v>81</v>
      </c>
      <c r="AV126" s="15" t="s">
        <v>145</v>
      </c>
      <c r="AW126" s="15" t="s">
        <v>33</v>
      </c>
      <c r="AX126" s="15" t="s">
        <v>79</v>
      </c>
      <c r="AY126" s="264" t="s">
        <v>129</v>
      </c>
    </row>
    <row r="127" s="12" customFormat="1" ht="22.8" customHeight="1">
      <c r="A127" s="12"/>
      <c r="B127" s="197"/>
      <c r="C127" s="198"/>
      <c r="D127" s="199" t="s">
        <v>71</v>
      </c>
      <c r="E127" s="211" t="s">
        <v>173</v>
      </c>
      <c r="F127" s="211" t="s">
        <v>174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SUM(P128:P139)</f>
        <v>0</v>
      </c>
      <c r="Q127" s="205"/>
      <c r="R127" s="206">
        <f>SUM(R128:R139)</f>
        <v>0</v>
      </c>
      <c r="S127" s="205"/>
      <c r="T127" s="207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128</v>
      </c>
      <c r="AT127" s="209" t="s">
        <v>71</v>
      </c>
      <c r="AU127" s="209" t="s">
        <v>79</v>
      </c>
      <c r="AY127" s="208" t="s">
        <v>129</v>
      </c>
      <c r="BK127" s="210">
        <f>SUM(BK128:BK139)</f>
        <v>0</v>
      </c>
    </row>
    <row r="128" s="2" customFormat="1" ht="16.5" customHeight="1">
      <c r="A128" s="39"/>
      <c r="B128" s="40"/>
      <c r="C128" s="213" t="s">
        <v>175</v>
      </c>
      <c r="D128" s="213" t="s">
        <v>132</v>
      </c>
      <c r="E128" s="214" t="s">
        <v>176</v>
      </c>
      <c r="F128" s="215" t="s">
        <v>177</v>
      </c>
      <c r="G128" s="216" t="s">
        <v>135</v>
      </c>
      <c r="H128" s="217">
        <v>1</v>
      </c>
      <c r="I128" s="218"/>
      <c r="J128" s="219">
        <f>ROUND(I128*H128,2)</f>
        <v>0</v>
      </c>
      <c r="K128" s="215" t="s">
        <v>136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137</v>
      </c>
      <c r="AT128" s="224" t="s">
        <v>132</v>
      </c>
      <c r="AU128" s="224" t="s">
        <v>81</v>
      </c>
      <c r="AY128" s="18" t="s">
        <v>129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137</v>
      </c>
      <c r="BM128" s="224" t="s">
        <v>178</v>
      </c>
    </row>
    <row r="129" s="2" customFormat="1">
      <c r="A129" s="39"/>
      <c r="B129" s="40"/>
      <c r="C129" s="41"/>
      <c r="D129" s="226" t="s">
        <v>139</v>
      </c>
      <c r="E129" s="41"/>
      <c r="F129" s="227" t="s">
        <v>177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81</v>
      </c>
    </row>
    <row r="130" s="2" customFormat="1">
      <c r="A130" s="39"/>
      <c r="B130" s="40"/>
      <c r="C130" s="41"/>
      <c r="D130" s="231" t="s">
        <v>140</v>
      </c>
      <c r="E130" s="41"/>
      <c r="F130" s="232" t="s">
        <v>179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81</v>
      </c>
    </row>
    <row r="131" s="13" customFormat="1">
      <c r="A131" s="13"/>
      <c r="B131" s="233"/>
      <c r="C131" s="234"/>
      <c r="D131" s="226" t="s">
        <v>142</v>
      </c>
      <c r="E131" s="235" t="s">
        <v>19</v>
      </c>
      <c r="F131" s="236" t="s">
        <v>180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142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129</v>
      </c>
    </row>
    <row r="132" s="14" customFormat="1">
      <c r="A132" s="14"/>
      <c r="B132" s="243"/>
      <c r="C132" s="244"/>
      <c r="D132" s="226" t="s">
        <v>142</v>
      </c>
      <c r="E132" s="245" t="s">
        <v>19</v>
      </c>
      <c r="F132" s="246" t="s">
        <v>79</v>
      </c>
      <c r="G132" s="244"/>
      <c r="H132" s="247">
        <v>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142</v>
      </c>
      <c r="AU132" s="253" t="s">
        <v>81</v>
      </c>
      <c r="AV132" s="14" t="s">
        <v>81</v>
      </c>
      <c r="AW132" s="14" t="s">
        <v>33</v>
      </c>
      <c r="AX132" s="14" t="s">
        <v>72</v>
      </c>
      <c r="AY132" s="253" t="s">
        <v>129</v>
      </c>
    </row>
    <row r="133" s="15" customFormat="1">
      <c r="A133" s="15"/>
      <c r="B133" s="254"/>
      <c r="C133" s="255"/>
      <c r="D133" s="226" t="s">
        <v>142</v>
      </c>
      <c r="E133" s="256" t="s">
        <v>19</v>
      </c>
      <c r="F133" s="257" t="s">
        <v>144</v>
      </c>
      <c r="G133" s="255"/>
      <c r="H133" s="258">
        <v>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142</v>
      </c>
      <c r="AU133" s="264" t="s">
        <v>81</v>
      </c>
      <c r="AV133" s="15" t="s">
        <v>145</v>
      </c>
      <c r="AW133" s="15" t="s">
        <v>33</v>
      </c>
      <c r="AX133" s="15" t="s">
        <v>79</v>
      </c>
      <c r="AY133" s="264" t="s">
        <v>129</v>
      </c>
    </row>
    <row r="134" s="2" customFormat="1" ht="16.5" customHeight="1">
      <c r="A134" s="39"/>
      <c r="B134" s="40"/>
      <c r="C134" s="213" t="s">
        <v>181</v>
      </c>
      <c r="D134" s="213" t="s">
        <v>132</v>
      </c>
      <c r="E134" s="214" t="s">
        <v>182</v>
      </c>
      <c r="F134" s="215" t="s">
        <v>183</v>
      </c>
      <c r="G134" s="216" t="s">
        <v>135</v>
      </c>
      <c r="H134" s="217">
        <v>1</v>
      </c>
      <c r="I134" s="218"/>
      <c r="J134" s="219">
        <f>ROUND(I134*H134,2)</f>
        <v>0</v>
      </c>
      <c r="K134" s="215" t="s">
        <v>136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137</v>
      </c>
      <c r="AT134" s="224" t="s">
        <v>132</v>
      </c>
      <c r="AU134" s="224" t="s">
        <v>81</v>
      </c>
      <c r="AY134" s="18" t="s">
        <v>129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137</v>
      </c>
      <c r="BM134" s="224" t="s">
        <v>184</v>
      </c>
    </row>
    <row r="135" s="2" customFormat="1">
      <c r="A135" s="39"/>
      <c r="B135" s="40"/>
      <c r="C135" s="41"/>
      <c r="D135" s="226" t="s">
        <v>139</v>
      </c>
      <c r="E135" s="41"/>
      <c r="F135" s="227" t="s">
        <v>183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81</v>
      </c>
    </row>
    <row r="136" s="2" customFormat="1">
      <c r="A136" s="39"/>
      <c r="B136" s="40"/>
      <c r="C136" s="41"/>
      <c r="D136" s="231" t="s">
        <v>140</v>
      </c>
      <c r="E136" s="41"/>
      <c r="F136" s="232" t="s">
        <v>185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81</v>
      </c>
    </row>
    <row r="137" s="2" customFormat="1" ht="16.5" customHeight="1">
      <c r="A137" s="39"/>
      <c r="B137" s="40"/>
      <c r="C137" s="213" t="s">
        <v>186</v>
      </c>
      <c r="D137" s="213" t="s">
        <v>132</v>
      </c>
      <c r="E137" s="214" t="s">
        <v>187</v>
      </c>
      <c r="F137" s="215" t="s">
        <v>188</v>
      </c>
      <c r="G137" s="216" t="s">
        <v>135</v>
      </c>
      <c r="H137" s="217">
        <v>1</v>
      </c>
      <c r="I137" s="218"/>
      <c r="J137" s="219">
        <f>ROUND(I137*H137,2)</f>
        <v>0</v>
      </c>
      <c r="K137" s="215" t="s">
        <v>136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137</v>
      </c>
      <c r="AT137" s="224" t="s">
        <v>132</v>
      </c>
      <c r="AU137" s="224" t="s">
        <v>81</v>
      </c>
      <c r="AY137" s="18" t="s">
        <v>129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137</v>
      </c>
      <c r="BM137" s="224" t="s">
        <v>189</v>
      </c>
    </row>
    <row r="138" s="2" customFormat="1">
      <c r="A138" s="39"/>
      <c r="B138" s="40"/>
      <c r="C138" s="41"/>
      <c r="D138" s="226" t="s">
        <v>139</v>
      </c>
      <c r="E138" s="41"/>
      <c r="F138" s="227" t="s">
        <v>188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81</v>
      </c>
    </row>
    <row r="139" s="2" customFormat="1">
      <c r="A139" s="39"/>
      <c r="B139" s="40"/>
      <c r="C139" s="41"/>
      <c r="D139" s="231" t="s">
        <v>140</v>
      </c>
      <c r="E139" s="41"/>
      <c r="F139" s="232" t="s">
        <v>190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140</v>
      </c>
      <c r="AU139" s="18" t="s">
        <v>81</v>
      </c>
    </row>
    <row r="140" s="12" customFormat="1" ht="22.8" customHeight="1">
      <c r="A140" s="12"/>
      <c r="B140" s="197"/>
      <c r="C140" s="198"/>
      <c r="D140" s="199" t="s">
        <v>71</v>
      </c>
      <c r="E140" s="211" t="s">
        <v>191</v>
      </c>
      <c r="F140" s="211" t="s">
        <v>192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SUM(P141:P143)</f>
        <v>0</v>
      </c>
      <c r="Q140" s="205"/>
      <c r="R140" s="206">
        <f>SUM(R141:R143)</f>
        <v>0</v>
      </c>
      <c r="S140" s="205"/>
      <c r="T140" s="207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128</v>
      </c>
      <c r="AT140" s="209" t="s">
        <v>71</v>
      </c>
      <c r="AU140" s="209" t="s">
        <v>79</v>
      </c>
      <c r="AY140" s="208" t="s">
        <v>129</v>
      </c>
      <c r="BK140" s="210">
        <f>SUM(BK141:BK143)</f>
        <v>0</v>
      </c>
    </row>
    <row r="141" s="2" customFormat="1" ht="16.5" customHeight="1">
      <c r="A141" s="39"/>
      <c r="B141" s="40"/>
      <c r="C141" s="213" t="s">
        <v>193</v>
      </c>
      <c r="D141" s="213" t="s">
        <v>132</v>
      </c>
      <c r="E141" s="214" t="s">
        <v>194</v>
      </c>
      <c r="F141" s="215" t="s">
        <v>195</v>
      </c>
      <c r="G141" s="216" t="s">
        <v>135</v>
      </c>
      <c r="H141" s="217">
        <v>1</v>
      </c>
      <c r="I141" s="218"/>
      <c r="J141" s="219">
        <f>ROUND(I141*H141,2)</f>
        <v>0</v>
      </c>
      <c r="K141" s="215" t="s">
        <v>136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137</v>
      </c>
      <c r="AT141" s="224" t="s">
        <v>132</v>
      </c>
      <c r="AU141" s="224" t="s">
        <v>81</v>
      </c>
      <c r="AY141" s="18" t="s">
        <v>129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137</v>
      </c>
      <c r="BM141" s="224" t="s">
        <v>196</v>
      </c>
    </row>
    <row r="142" s="2" customFormat="1">
      <c r="A142" s="39"/>
      <c r="B142" s="40"/>
      <c r="C142" s="41"/>
      <c r="D142" s="226" t="s">
        <v>139</v>
      </c>
      <c r="E142" s="41"/>
      <c r="F142" s="227" t="s">
        <v>195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81</v>
      </c>
    </row>
    <row r="143" s="2" customFormat="1">
      <c r="A143" s="39"/>
      <c r="B143" s="40"/>
      <c r="C143" s="41"/>
      <c r="D143" s="231" t="s">
        <v>140</v>
      </c>
      <c r="E143" s="41"/>
      <c r="F143" s="232" t="s">
        <v>197</v>
      </c>
      <c r="G143" s="41"/>
      <c r="H143" s="41"/>
      <c r="I143" s="228"/>
      <c r="J143" s="41"/>
      <c r="K143" s="41"/>
      <c r="L143" s="45"/>
      <c r="M143" s="265"/>
      <c r="N143" s="266"/>
      <c r="O143" s="267"/>
      <c r="P143" s="267"/>
      <c r="Q143" s="267"/>
      <c r="R143" s="267"/>
      <c r="S143" s="267"/>
      <c r="T143" s="268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81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Y6PWMDTACd+ZWkLtGHb0C4R77Zs39nqWBGUqPRn/1gt/PJ+50Ui5A3PmRRKZ+HYOGNM7xIoQh0cHje4ep+n+gA==" hashValue="1tH803AjzVfwdNfh/w+V3LGO5weKAECoLKYRMPBlFO00ifjP5h5Zl/DhSHFaFqSMJtDNCuh8h/FSTL246v5LtQ==" algorithmName="SHA-512" password="CC35"/>
  <autoFilter ref="C89:K1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2_02/012103000"/>
    <hyperlink ref="F101" r:id="rId2" display="https://podminky.urs.cz/item/CS_URS_2022_02/012303000"/>
    <hyperlink ref="F107" r:id="rId3" display="https://podminky.urs.cz/item/CS_URS_2022_02/013203000"/>
    <hyperlink ref="F113" r:id="rId4" display="https://podminky.urs.cz/item/CS_URS_2022_02/013254000"/>
    <hyperlink ref="F117" r:id="rId5" display="https://podminky.urs.cz/item/CS_URS_2022_02/030001000"/>
    <hyperlink ref="F123" r:id="rId6" display="https://podminky.urs.cz/item/CS_URS_2022_02/034002000"/>
    <hyperlink ref="F130" r:id="rId7" display="https://podminky.urs.cz/item/CS_URS_2022_02/043002000"/>
    <hyperlink ref="F136" r:id="rId8" display="https://podminky.urs.cz/item/CS_URS_2022_02/045203000"/>
    <hyperlink ref="F139" r:id="rId9" display="https://podminky.urs.cz/item/CS_URS_2022_02/045303000"/>
    <hyperlink ref="F143" r:id="rId10" display="https://podminky.urs.cz/item/CS_URS_2022_02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POTRUBNÍ POŠTA V AREÁLU NEMOCNICE VE FRÝDKU - MÍSTKU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198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ROUND(J104,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ROUND((SUM(BE104:BE864)),  2)</f>
        <v>0</v>
      </c>
      <c r="G35" s="39"/>
      <c r="H35" s="39"/>
      <c r="I35" s="158">
        <v>0.20999999999999999</v>
      </c>
      <c r="J35" s="157">
        <f>ROUND(((SUM(BE104:BE864))*I35),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ROUND((SUM(BF104:BF864)),  2)</f>
        <v>0</v>
      </c>
      <c r="G36" s="39"/>
      <c r="H36" s="39"/>
      <c r="I36" s="158">
        <v>0.14999999999999999</v>
      </c>
      <c r="J36" s="157">
        <f>ROUND(((SUM(BF104:BF864))*I36),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ROUND((SUM(BG104:BG864)),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ROUND((SUM(BH104:BH864)),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ROUND((SUM(BI104:BI864)),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POTRUBNÍ POŠTA V AREÁLU NEMOCNICE VE FRÝDKU - MÍSTKU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1.A-001 - Etapa 1.A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22. 9. 2022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105</v>
      </c>
      <c r="D61" s="172"/>
      <c r="E61" s="172"/>
      <c r="F61" s="172"/>
      <c r="G61" s="172"/>
      <c r="H61" s="172"/>
      <c r="I61" s="172"/>
      <c r="J61" s="173" t="s">
        <v>106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J104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107</v>
      </c>
    </row>
    <row r="64" s="9" customFormat="1" ht="24.96" customHeight="1">
      <c r="A64" s="9"/>
      <c r="B64" s="175"/>
      <c r="C64" s="176"/>
      <c r="D64" s="177" t="s">
        <v>199</v>
      </c>
      <c r="E64" s="178"/>
      <c r="F64" s="178"/>
      <c r="G64" s="178"/>
      <c r="H64" s="178"/>
      <c r="I64" s="178"/>
      <c r="J64" s="179">
        <f>J105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200</v>
      </c>
      <c r="E65" s="183"/>
      <c r="F65" s="183"/>
      <c r="G65" s="183"/>
      <c r="H65" s="183"/>
      <c r="I65" s="183"/>
      <c r="J65" s="184">
        <f>J106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201</v>
      </c>
      <c r="E66" s="183"/>
      <c r="F66" s="183"/>
      <c r="G66" s="183"/>
      <c r="H66" s="183"/>
      <c r="I66" s="183"/>
      <c r="J66" s="184">
        <f>J204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202</v>
      </c>
      <c r="E67" s="183"/>
      <c r="F67" s="183"/>
      <c r="G67" s="183"/>
      <c r="H67" s="183"/>
      <c r="I67" s="183"/>
      <c r="J67" s="184">
        <f>J260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203</v>
      </c>
      <c r="E68" s="183"/>
      <c r="F68" s="183"/>
      <c r="G68" s="183"/>
      <c r="H68" s="183"/>
      <c r="I68" s="183"/>
      <c r="J68" s="184">
        <f>J292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204</v>
      </c>
      <c r="E69" s="183"/>
      <c r="F69" s="183"/>
      <c r="G69" s="183"/>
      <c r="H69" s="183"/>
      <c r="I69" s="183"/>
      <c r="J69" s="184">
        <f>J339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205</v>
      </c>
      <c r="E70" s="183"/>
      <c r="F70" s="183"/>
      <c r="G70" s="183"/>
      <c r="H70" s="183"/>
      <c r="I70" s="183"/>
      <c r="J70" s="184">
        <f>J382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206</v>
      </c>
      <c r="E71" s="183"/>
      <c r="F71" s="183"/>
      <c r="G71" s="183"/>
      <c r="H71" s="183"/>
      <c r="I71" s="183"/>
      <c r="J71" s="184">
        <f>J524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207</v>
      </c>
      <c r="E72" s="183"/>
      <c r="F72" s="183"/>
      <c r="G72" s="183"/>
      <c r="H72" s="183"/>
      <c r="I72" s="183"/>
      <c r="J72" s="184">
        <f>J555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208</v>
      </c>
      <c r="E73" s="178"/>
      <c r="F73" s="178"/>
      <c r="G73" s="178"/>
      <c r="H73" s="178"/>
      <c r="I73" s="178"/>
      <c r="J73" s="179">
        <f>J559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209</v>
      </c>
      <c r="E74" s="183"/>
      <c r="F74" s="183"/>
      <c r="G74" s="183"/>
      <c r="H74" s="183"/>
      <c r="I74" s="183"/>
      <c r="J74" s="184">
        <f>J560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210</v>
      </c>
      <c r="E75" s="183"/>
      <c r="F75" s="183"/>
      <c r="G75" s="183"/>
      <c r="H75" s="183"/>
      <c r="I75" s="183"/>
      <c r="J75" s="184">
        <f>J604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1"/>
      <c r="C76" s="126"/>
      <c r="D76" s="182" t="s">
        <v>211</v>
      </c>
      <c r="E76" s="183"/>
      <c r="F76" s="183"/>
      <c r="G76" s="183"/>
      <c r="H76" s="183"/>
      <c r="I76" s="183"/>
      <c r="J76" s="184">
        <f>J628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1"/>
      <c r="C77" s="126"/>
      <c r="D77" s="182" t="s">
        <v>212</v>
      </c>
      <c r="E77" s="183"/>
      <c r="F77" s="183"/>
      <c r="G77" s="183"/>
      <c r="H77" s="183"/>
      <c r="I77" s="183"/>
      <c r="J77" s="184">
        <f>J645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1"/>
      <c r="C78" s="126"/>
      <c r="D78" s="182" t="s">
        <v>213</v>
      </c>
      <c r="E78" s="183"/>
      <c r="F78" s="183"/>
      <c r="G78" s="183"/>
      <c r="H78" s="183"/>
      <c r="I78" s="183"/>
      <c r="J78" s="184">
        <f>J657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1"/>
      <c r="C79" s="126"/>
      <c r="D79" s="182" t="s">
        <v>214</v>
      </c>
      <c r="E79" s="183"/>
      <c r="F79" s="183"/>
      <c r="G79" s="183"/>
      <c r="H79" s="183"/>
      <c r="I79" s="183"/>
      <c r="J79" s="184">
        <f>J733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1"/>
      <c r="C80" s="126"/>
      <c r="D80" s="182" t="s">
        <v>215</v>
      </c>
      <c r="E80" s="183"/>
      <c r="F80" s="183"/>
      <c r="G80" s="183"/>
      <c r="H80" s="183"/>
      <c r="I80" s="183"/>
      <c r="J80" s="184">
        <f>J752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5"/>
      <c r="C81" s="176"/>
      <c r="D81" s="177" t="s">
        <v>216</v>
      </c>
      <c r="E81" s="178"/>
      <c r="F81" s="178"/>
      <c r="G81" s="178"/>
      <c r="H81" s="178"/>
      <c r="I81" s="178"/>
      <c r="J81" s="179">
        <f>J833</f>
        <v>0</v>
      </c>
      <c r="K81" s="176"/>
      <c r="L81" s="18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81"/>
      <c r="C82" s="126"/>
      <c r="D82" s="182" t="s">
        <v>217</v>
      </c>
      <c r="E82" s="183"/>
      <c r="F82" s="183"/>
      <c r="G82" s="183"/>
      <c r="H82" s="183"/>
      <c r="I82" s="183"/>
      <c r="J82" s="184">
        <f>J834</f>
        <v>0</v>
      </c>
      <c r="K82" s="126"/>
      <c r="L82" s="18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8" s="2" customFormat="1" ht="6.96" customHeight="1">
      <c r="A88" s="39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4.96" customHeight="1">
      <c r="A89" s="39"/>
      <c r="B89" s="40"/>
      <c r="C89" s="24" t="s">
        <v>113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16</v>
      </c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170" t="str">
        <f>E7</f>
        <v>POTRUBNÍ POŠTA V AREÁLU NEMOCNICE VE FRÝDKU - MÍSTKU</v>
      </c>
      <c r="F92" s="33"/>
      <c r="G92" s="33"/>
      <c r="H92" s="33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" customFormat="1" ht="12" customHeight="1">
      <c r="B93" s="22"/>
      <c r="C93" s="33" t="s">
        <v>100</v>
      </c>
      <c r="D93" s="23"/>
      <c r="E93" s="23"/>
      <c r="F93" s="23"/>
      <c r="G93" s="23"/>
      <c r="H93" s="23"/>
      <c r="I93" s="23"/>
      <c r="J93" s="23"/>
      <c r="K93" s="23"/>
      <c r="L93" s="21"/>
    </row>
    <row r="94" s="2" customFormat="1" ht="16.5" customHeight="1">
      <c r="A94" s="39"/>
      <c r="B94" s="40"/>
      <c r="C94" s="41"/>
      <c r="D94" s="41"/>
      <c r="E94" s="170" t="s">
        <v>101</v>
      </c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102</v>
      </c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E11</f>
        <v>1.A-001 - Etapa 1.A - Stavební část</v>
      </c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F14</f>
        <v xml:space="preserve"> </v>
      </c>
      <c r="G98" s="41"/>
      <c r="H98" s="41"/>
      <c r="I98" s="33" t="s">
        <v>23</v>
      </c>
      <c r="J98" s="73" t="str">
        <f>IF(J14="","",J14)</f>
        <v>22. 9. 2022</v>
      </c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25</v>
      </c>
      <c r="D100" s="41"/>
      <c r="E100" s="41"/>
      <c r="F100" s="28" t="str">
        <f>E17</f>
        <v>Nemocnice ve Frýdku - Místku, p.o.</v>
      </c>
      <c r="G100" s="41"/>
      <c r="H100" s="41"/>
      <c r="I100" s="33" t="s">
        <v>31</v>
      </c>
      <c r="J100" s="37" t="str">
        <f>E23</f>
        <v>Forsing projekt s.r.o.</v>
      </c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29</v>
      </c>
      <c r="D101" s="41"/>
      <c r="E101" s="41"/>
      <c r="F101" s="28" t="str">
        <f>IF(E20="","",E20)</f>
        <v>Vyplň údaj</v>
      </c>
      <c r="G101" s="41"/>
      <c r="H101" s="41"/>
      <c r="I101" s="33" t="s">
        <v>34</v>
      </c>
      <c r="J101" s="37" t="str">
        <f>E26</f>
        <v>Jindřich Jansa</v>
      </c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4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86"/>
      <c r="B103" s="187"/>
      <c r="C103" s="188" t="s">
        <v>114</v>
      </c>
      <c r="D103" s="189" t="s">
        <v>57</v>
      </c>
      <c r="E103" s="189" t="s">
        <v>53</v>
      </c>
      <c r="F103" s="189" t="s">
        <v>54</v>
      </c>
      <c r="G103" s="189" t="s">
        <v>115</v>
      </c>
      <c r="H103" s="189" t="s">
        <v>116</v>
      </c>
      <c r="I103" s="189" t="s">
        <v>117</v>
      </c>
      <c r="J103" s="189" t="s">
        <v>106</v>
      </c>
      <c r="K103" s="190" t="s">
        <v>118</v>
      </c>
      <c r="L103" s="191"/>
      <c r="M103" s="93" t="s">
        <v>19</v>
      </c>
      <c r="N103" s="94" t="s">
        <v>42</v>
      </c>
      <c r="O103" s="94" t="s">
        <v>119</v>
      </c>
      <c r="P103" s="94" t="s">
        <v>120</v>
      </c>
      <c r="Q103" s="94" t="s">
        <v>121</v>
      </c>
      <c r="R103" s="94" t="s">
        <v>122</v>
      </c>
      <c r="S103" s="94" t="s">
        <v>123</v>
      </c>
      <c r="T103" s="95" t="s">
        <v>124</v>
      </c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</row>
    <row r="104" s="2" customFormat="1" ht="22.8" customHeight="1">
      <c r="A104" s="39"/>
      <c r="B104" s="40"/>
      <c r="C104" s="100" t="s">
        <v>125</v>
      </c>
      <c r="D104" s="41"/>
      <c r="E104" s="41"/>
      <c r="F104" s="41"/>
      <c r="G104" s="41"/>
      <c r="H104" s="41"/>
      <c r="I104" s="41"/>
      <c r="J104" s="192">
        <f>BK104</f>
        <v>0</v>
      </c>
      <c r="K104" s="41"/>
      <c r="L104" s="45"/>
      <c r="M104" s="96"/>
      <c r="N104" s="193"/>
      <c r="O104" s="97"/>
      <c r="P104" s="194">
        <f>P105+P559+P833</f>
        <v>0</v>
      </c>
      <c r="Q104" s="97"/>
      <c r="R104" s="194">
        <f>R105+R559+R833</f>
        <v>11.443919680000001</v>
      </c>
      <c r="S104" s="97"/>
      <c r="T104" s="195">
        <f>T105+T559+T833</f>
        <v>4.9185499999999998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71</v>
      </c>
      <c r="AU104" s="18" t="s">
        <v>107</v>
      </c>
      <c r="BK104" s="196">
        <f>BK105+BK559+BK833</f>
        <v>0</v>
      </c>
    </row>
    <row r="105" s="12" customFormat="1" ht="25.92" customHeight="1">
      <c r="A105" s="12"/>
      <c r="B105" s="197"/>
      <c r="C105" s="198"/>
      <c r="D105" s="199" t="s">
        <v>71</v>
      </c>
      <c r="E105" s="200" t="s">
        <v>218</v>
      </c>
      <c r="F105" s="200" t="s">
        <v>219</v>
      </c>
      <c r="G105" s="198"/>
      <c r="H105" s="198"/>
      <c r="I105" s="201"/>
      <c r="J105" s="202">
        <f>BK105</f>
        <v>0</v>
      </c>
      <c r="K105" s="198"/>
      <c r="L105" s="203"/>
      <c r="M105" s="204"/>
      <c r="N105" s="205"/>
      <c r="O105" s="205"/>
      <c r="P105" s="206">
        <f>P106+P204+P260+P292+P339+P382+P524+P555</f>
        <v>0</v>
      </c>
      <c r="Q105" s="205"/>
      <c r="R105" s="206">
        <f>R106+R204+R260+R292+R339+R382+R524+R555</f>
        <v>10.09285968</v>
      </c>
      <c r="S105" s="205"/>
      <c r="T105" s="207">
        <f>T106+T204+T260+T292+T339+T382+T524+T555</f>
        <v>3.0787499999999999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79</v>
      </c>
      <c r="AT105" s="209" t="s">
        <v>71</v>
      </c>
      <c r="AU105" s="209" t="s">
        <v>72</v>
      </c>
      <c r="AY105" s="208" t="s">
        <v>129</v>
      </c>
      <c r="BK105" s="210">
        <f>BK106+BK204+BK260+BK292+BK339+BK382+BK524+BK555</f>
        <v>0</v>
      </c>
    </row>
    <row r="106" s="12" customFormat="1" ht="22.8" customHeight="1">
      <c r="A106" s="12"/>
      <c r="B106" s="197"/>
      <c r="C106" s="198"/>
      <c r="D106" s="199" t="s">
        <v>71</v>
      </c>
      <c r="E106" s="211" t="s">
        <v>79</v>
      </c>
      <c r="F106" s="211" t="s">
        <v>220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SUM(P107:P203)</f>
        <v>0</v>
      </c>
      <c r="Q106" s="205"/>
      <c r="R106" s="206">
        <f>SUM(R107:R203)</f>
        <v>0.00019600000000000002</v>
      </c>
      <c r="S106" s="205"/>
      <c r="T106" s="207">
        <f>SUM(T107:T203)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79</v>
      </c>
      <c r="AT106" s="209" t="s">
        <v>71</v>
      </c>
      <c r="AU106" s="209" t="s">
        <v>79</v>
      </c>
      <c r="AY106" s="208" t="s">
        <v>129</v>
      </c>
      <c r="BK106" s="210">
        <f>SUM(BK107:BK203)</f>
        <v>0</v>
      </c>
    </row>
    <row r="107" s="2" customFormat="1" ht="16.5" customHeight="1">
      <c r="A107" s="39"/>
      <c r="B107" s="40"/>
      <c r="C107" s="213" t="s">
        <v>79</v>
      </c>
      <c r="D107" s="213" t="s">
        <v>132</v>
      </c>
      <c r="E107" s="214" t="s">
        <v>221</v>
      </c>
      <c r="F107" s="215" t="s">
        <v>222</v>
      </c>
      <c r="G107" s="216" t="s">
        <v>223</v>
      </c>
      <c r="H107" s="217">
        <v>7.5999999999999996</v>
      </c>
      <c r="I107" s="218"/>
      <c r="J107" s="219">
        <f>ROUND(I107*H107,2)</f>
        <v>0</v>
      </c>
      <c r="K107" s="215" t="s">
        <v>136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145</v>
      </c>
      <c r="AT107" s="224" t="s">
        <v>132</v>
      </c>
      <c r="AU107" s="224" t="s">
        <v>81</v>
      </c>
      <c r="AY107" s="18" t="s">
        <v>129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145</v>
      </c>
      <c r="BM107" s="224" t="s">
        <v>224</v>
      </c>
    </row>
    <row r="108" s="2" customFormat="1">
      <c r="A108" s="39"/>
      <c r="B108" s="40"/>
      <c r="C108" s="41"/>
      <c r="D108" s="226" t="s">
        <v>139</v>
      </c>
      <c r="E108" s="41"/>
      <c r="F108" s="227" t="s">
        <v>225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81</v>
      </c>
    </row>
    <row r="109" s="2" customFormat="1">
      <c r="A109" s="39"/>
      <c r="B109" s="40"/>
      <c r="C109" s="41"/>
      <c r="D109" s="231" t="s">
        <v>140</v>
      </c>
      <c r="E109" s="41"/>
      <c r="F109" s="232" t="s">
        <v>226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81</v>
      </c>
    </row>
    <row r="110" s="13" customFormat="1">
      <c r="A110" s="13"/>
      <c r="B110" s="233"/>
      <c r="C110" s="234"/>
      <c r="D110" s="226" t="s">
        <v>142</v>
      </c>
      <c r="E110" s="235" t="s">
        <v>19</v>
      </c>
      <c r="F110" s="236" t="s">
        <v>227</v>
      </c>
      <c r="G110" s="234"/>
      <c r="H110" s="235" t="s">
        <v>19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142</v>
      </c>
      <c r="AU110" s="242" t="s">
        <v>81</v>
      </c>
      <c r="AV110" s="13" t="s">
        <v>79</v>
      </c>
      <c r="AW110" s="13" t="s">
        <v>33</v>
      </c>
      <c r="AX110" s="13" t="s">
        <v>72</v>
      </c>
      <c r="AY110" s="242" t="s">
        <v>129</v>
      </c>
    </row>
    <row r="111" s="13" customFormat="1">
      <c r="A111" s="13"/>
      <c r="B111" s="233"/>
      <c r="C111" s="234"/>
      <c r="D111" s="226" t="s">
        <v>142</v>
      </c>
      <c r="E111" s="235" t="s">
        <v>19</v>
      </c>
      <c r="F111" s="236" t="s">
        <v>228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142</v>
      </c>
      <c r="AU111" s="242" t="s">
        <v>81</v>
      </c>
      <c r="AV111" s="13" t="s">
        <v>79</v>
      </c>
      <c r="AW111" s="13" t="s">
        <v>33</v>
      </c>
      <c r="AX111" s="13" t="s">
        <v>72</v>
      </c>
      <c r="AY111" s="242" t="s">
        <v>129</v>
      </c>
    </row>
    <row r="112" s="14" customFormat="1">
      <c r="A112" s="14"/>
      <c r="B112" s="243"/>
      <c r="C112" s="244"/>
      <c r="D112" s="226" t="s">
        <v>142</v>
      </c>
      <c r="E112" s="245" t="s">
        <v>19</v>
      </c>
      <c r="F112" s="246" t="s">
        <v>229</v>
      </c>
      <c r="G112" s="244"/>
      <c r="H112" s="247">
        <v>7.5999999999999996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142</v>
      </c>
      <c r="AU112" s="253" t="s">
        <v>81</v>
      </c>
      <c r="AV112" s="14" t="s">
        <v>81</v>
      </c>
      <c r="AW112" s="14" t="s">
        <v>33</v>
      </c>
      <c r="AX112" s="14" t="s">
        <v>72</v>
      </c>
      <c r="AY112" s="253" t="s">
        <v>129</v>
      </c>
    </row>
    <row r="113" s="15" customFormat="1">
      <c r="A113" s="15"/>
      <c r="B113" s="254"/>
      <c r="C113" s="255"/>
      <c r="D113" s="226" t="s">
        <v>142</v>
      </c>
      <c r="E113" s="256" t="s">
        <v>19</v>
      </c>
      <c r="F113" s="257" t="s">
        <v>144</v>
      </c>
      <c r="G113" s="255"/>
      <c r="H113" s="258">
        <v>7.5999999999999996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4" t="s">
        <v>142</v>
      </c>
      <c r="AU113" s="264" t="s">
        <v>81</v>
      </c>
      <c r="AV113" s="15" t="s">
        <v>145</v>
      </c>
      <c r="AW113" s="15" t="s">
        <v>33</v>
      </c>
      <c r="AX113" s="15" t="s">
        <v>79</v>
      </c>
      <c r="AY113" s="264" t="s">
        <v>129</v>
      </c>
    </row>
    <row r="114" s="2" customFormat="1" ht="21.75" customHeight="1">
      <c r="A114" s="39"/>
      <c r="B114" s="40"/>
      <c r="C114" s="213" t="s">
        <v>81</v>
      </c>
      <c r="D114" s="213" t="s">
        <v>132</v>
      </c>
      <c r="E114" s="214" t="s">
        <v>230</v>
      </c>
      <c r="F114" s="215" t="s">
        <v>231</v>
      </c>
      <c r="G114" s="216" t="s">
        <v>232</v>
      </c>
      <c r="H114" s="217">
        <v>6.5</v>
      </c>
      <c r="I114" s="218"/>
      <c r="J114" s="219">
        <f>ROUND(I114*H114,2)</f>
        <v>0</v>
      </c>
      <c r="K114" s="215" t="s">
        <v>136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145</v>
      </c>
      <c r="AT114" s="224" t="s">
        <v>132</v>
      </c>
      <c r="AU114" s="224" t="s">
        <v>81</v>
      </c>
      <c r="AY114" s="18" t="s">
        <v>129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145</v>
      </c>
      <c r="BM114" s="224" t="s">
        <v>233</v>
      </c>
    </row>
    <row r="115" s="2" customFormat="1">
      <c r="A115" s="39"/>
      <c r="B115" s="40"/>
      <c r="C115" s="41"/>
      <c r="D115" s="226" t="s">
        <v>139</v>
      </c>
      <c r="E115" s="41"/>
      <c r="F115" s="227" t="s">
        <v>234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81</v>
      </c>
    </row>
    <row r="116" s="2" customFormat="1">
      <c r="A116" s="39"/>
      <c r="B116" s="40"/>
      <c r="C116" s="41"/>
      <c r="D116" s="231" t="s">
        <v>140</v>
      </c>
      <c r="E116" s="41"/>
      <c r="F116" s="232" t="s">
        <v>235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140</v>
      </c>
      <c r="AU116" s="18" t="s">
        <v>81</v>
      </c>
    </row>
    <row r="117" s="13" customFormat="1">
      <c r="A117" s="13"/>
      <c r="B117" s="233"/>
      <c r="C117" s="234"/>
      <c r="D117" s="226" t="s">
        <v>142</v>
      </c>
      <c r="E117" s="235" t="s">
        <v>19</v>
      </c>
      <c r="F117" s="236" t="s">
        <v>227</v>
      </c>
      <c r="G117" s="234"/>
      <c r="H117" s="235" t="s">
        <v>19</v>
      </c>
      <c r="I117" s="237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142</v>
      </c>
      <c r="AU117" s="242" t="s">
        <v>81</v>
      </c>
      <c r="AV117" s="13" t="s">
        <v>79</v>
      </c>
      <c r="AW117" s="13" t="s">
        <v>33</v>
      </c>
      <c r="AX117" s="13" t="s">
        <v>72</v>
      </c>
      <c r="AY117" s="242" t="s">
        <v>129</v>
      </c>
    </row>
    <row r="118" s="13" customFormat="1">
      <c r="A118" s="13"/>
      <c r="B118" s="233"/>
      <c r="C118" s="234"/>
      <c r="D118" s="226" t="s">
        <v>142</v>
      </c>
      <c r="E118" s="235" t="s">
        <v>19</v>
      </c>
      <c r="F118" s="236" t="s">
        <v>228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142</v>
      </c>
      <c r="AU118" s="242" t="s">
        <v>81</v>
      </c>
      <c r="AV118" s="13" t="s">
        <v>79</v>
      </c>
      <c r="AW118" s="13" t="s">
        <v>33</v>
      </c>
      <c r="AX118" s="13" t="s">
        <v>72</v>
      </c>
      <c r="AY118" s="242" t="s">
        <v>129</v>
      </c>
    </row>
    <row r="119" s="14" customFormat="1">
      <c r="A119" s="14"/>
      <c r="B119" s="243"/>
      <c r="C119" s="244"/>
      <c r="D119" s="226" t="s">
        <v>142</v>
      </c>
      <c r="E119" s="245" t="s">
        <v>19</v>
      </c>
      <c r="F119" s="246" t="s">
        <v>236</v>
      </c>
      <c r="G119" s="244"/>
      <c r="H119" s="247">
        <v>6.5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142</v>
      </c>
      <c r="AU119" s="253" t="s">
        <v>81</v>
      </c>
      <c r="AV119" s="14" t="s">
        <v>81</v>
      </c>
      <c r="AW119" s="14" t="s">
        <v>33</v>
      </c>
      <c r="AX119" s="14" t="s">
        <v>72</v>
      </c>
      <c r="AY119" s="253" t="s">
        <v>129</v>
      </c>
    </row>
    <row r="120" s="15" customFormat="1">
      <c r="A120" s="15"/>
      <c r="B120" s="254"/>
      <c r="C120" s="255"/>
      <c r="D120" s="226" t="s">
        <v>142</v>
      </c>
      <c r="E120" s="256" t="s">
        <v>19</v>
      </c>
      <c r="F120" s="257" t="s">
        <v>144</v>
      </c>
      <c r="G120" s="255"/>
      <c r="H120" s="258">
        <v>6.5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142</v>
      </c>
      <c r="AU120" s="264" t="s">
        <v>81</v>
      </c>
      <c r="AV120" s="15" t="s">
        <v>145</v>
      </c>
      <c r="AW120" s="15" t="s">
        <v>33</v>
      </c>
      <c r="AX120" s="15" t="s">
        <v>79</v>
      </c>
      <c r="AY120" s="264" t="s">
        <v>129</v>
      </c>
    </row>
    <row r="121" s="2" customFormat="1" ht="21.75" customHeight="1">
      <c r="A121" s="39"/>
      <c r="B121" s="40"/>
      <c r="C121" s="213" t="s">
        <v>151</v>
      </c>
      <c r="D121" s="213" t="s">
        <v>132</v>
      </c>
      <c r="E121" s="214" t="s">
        <v>237</v>
      </c>
      <c r="F121" s="215" t="s">
        <v>238</v>
      </c>
      <c r="G121" s="216" t="s">
        <v>232</v>
      </c>
      <c r="H121" s="217">
        <v>0.071999999999999995</v>
      </c>
      <c r="I121" s="218"/>
      <c r="J121" s="219">
        <f>ROUND(I121*H121,2)</f>
        <v>0</v>
      </c>
      <c r="K121" s="215" t="s">
        <v>136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145</v>
      </c>
      <c r="AT121" s="224" t="s">
        <v>132</v>
      </c>
      <c r="AU121" s="224" t="s">
        <v>81</v>
      </c>
      <c r="AY121" s="18" t="s">
        <v>129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145</v>
      </c>
      <c r="BM121" s="224" t="s">
        <v>239</v>
      </c>
    </row>
    <row r="122" s="2" customFormat="1">
      <c r="A122" s="39"/>
      <c r="B122" s="40"/>
      <c r="C122" s="41"/>
      <c r="D122" s="226" t="s">
        <v>139</v>
      </c>
      <c r="E122" s="41"/>
      <c r="F122" s="227" t="s">
        <v>240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81</v>
      </c>
    </row>
    <row r="123" s="2" customFormat="1">
      <c r="A123" s="39"/>
      <c r="B123" s="40"/>
      <c r="C123" s="41"/>
      <c r="D123" s="231" t="s">
        <v>140</v>
      </c>
      <c r="E123" s="41"/>
      <c r="F123" s="232" t="s">
        <v>241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81</v>
      </c>
    </row>
    <row r="124" s="13" customFormat="1">
      <c r="A124" s="13"/>
      <c r="B124" s="233"/>
      <c r="C124" s="234"/>
      <c r="D124" s="226" t="s">
        <v>142</v>
      </c>
      <c r="E124" s="235" t="s">
        <v>19</v>
      </c>
      <c r="F124" s="236" t="s">
        <v>242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142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129</v>
      </c>
    </row>
    <row r="125" s="13" customFormat="1">
      <c r="A125" s="13"/>
      <c r="B125" s="233"/>
      <c r="C125" s="234"/>
      <c r="D125" s="226" t="s">
        <v>142</v>
      </c>
      <c r="E125" s="235" t="s">
        <v>19</v>
      </c>
      <c r="F125" s="236" t="s">
        <v>243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142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129</v>
      </c>
    </row>
    <row r="126" s="14" customFormat="1">
      <c r="A126" s="14"/>
      <c r="B126" s="243"/>
      <c r="C126" s="244"/>
      <c r="D126" s="226" t="s">
        <v>142</v>
      </c>
      <c r="E126" s="245" t="s">
        <v>19</v>
      </c>
      <c r="F126" s="246" t="s">
        <v>244</v>
      </c>
      <c r="G126" s="244"/>
      <c r="H126" s="247">
        <v>0.071999999999999995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142</v>
      </c>
      <c r="AU126" s="253" t="s">
        <v>81</v>
      </c>
      <c r="AV126" s="14" t="s">
        <v>81</v>
      </c>
      <c r="AW126" s="14" t="s">
        <v>33</v>
      </c>
      <c r="AX126" s="14" t="s">
        <v>72</v>
      </c>
      <c r="AY126" s="253" t="s">
        <v>129</v>
      </c>
    </row>
    <row r="127" s="15" customFormat="1">
      <c r="A127" s="15"/>
      <c r="B127" s="254"/>
      <c r="C127" s="255"/>
      <c r="D127" s="226" t="s">
        <v>142</v>
      </c>
      <c r="E127" s="256" t="s">
        <v>19</v>
      </c>
      <c r="F127" s="257" t="s">
        <v>144</v>
      </c>
      <c r="G127" s="255"/>
      <c r="H127" s="258">
        <v>0.071999999999999995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142</v>
      </c>
      <c r="AU127" s="264" t="s">
        <v>81</v>
      </c>
      <c r="AV127" s="15" t="s">
        <v>145</v>
      </c>
      <c r="AW127" s="15" t="s">
        <v>33</v>
      </c>
      <c r="AX127" s="15" t="s">
        <v>79</v>
      </c>
      <c r="AY127" s="264" t="s">
        <v>129</v>
      </c>
    </row>
    <row r="128" s="2" customFormat="1" ht="21.75" customHeight="1">
      <c r="A128" s="39"/>
      <c r="B128" s="40"/>
      <c r="C128" s="213" t="s">
        <v>145</v>
      </c>
      <c r="D128" s="213" t="s">
        <v>132</v>
      </c>
      <c r="E128" s="214" t="s">
        <v>245</v>
      </c>
      <c r="F128" s="215" t="s">
        <v>246</v>
      </c>
      <c r="G128" s="216" t="s">
        <v>232</v>
      </c>
      <c r="H128" s="217">
        <v>0.35999999999999999</v>
      </c>
      <c r="I128" s="218"/>
      <c r="J128" s="219">
        <f>ROUND(I128*H128,2)</f>
        <v>0</v>
      </c>
      <c r="K128" s="215" t="s">
        <v>136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145</v>
      </c>
      <c r="AT128" s="224" t="s">
        <v>132</v>
      </c>
      <c r="AU128" s="224" t="s">
        <v>81</v>
      </c>
      <c r="AY128" s="18" t="s">
        <v>129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145</v>
      </c>
      <c r="BM128" s="224" t="s">
        <v>247</v>
      </c>
    </row>
    <row r="129" s="2" customFormat="1">
      <c r="A129" s="39"/>
      <c r="B129" s="40"/>
      <c r="C129" s="41"/>
      <c r="D129" s="226" t="s">
        <v>139</v>
      </c>
      <c r="E129" s="41"/>
      <c r="F129" s="227" t="s">
        <v>248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81</v>
      </c>
    </row>
    <row r="130" s="2" customFormat="1">
      <c r="A130" s="39"/>
      <c r="B130" s="40"/>
      <c r="C130" s="41"/>
      <c r="D130" s="231" t="s">
        <v>140</v>
      </c>
      <c r="E130" s="41"/>
      <c r="F130" s="232" t="s">
        <v>249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81</v>
      </c>
    </row>
    <row r="131" s="13" customFormat="1">
      <c r="A131" s="13"/>
      <c r="B131" s="233"/>
      <c r="C131" s="234"/>
      <c r="D131" s="226" t="s">
        <v>142</v>
      </c>
      <c r="E131" s="235" t="s">
        <v>19</v>
      </c>
      <c r="F131" s="236" t="s">
        <v>242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142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129</v>
      </c>
    </row>
    <row r="132" s="13" customFormat="1">
      <c r="A132" s="13"/>
      <c r="B132" s="233"/>
      <c r="C132" s="234"/>
      <c r="D132" s="226" t="s">
        <v>142</v>
      </c>
      <c r="E132" s="235" t="s">
        <v>19</v>
      </c>
      <c r="F132" s="236" t="s">
        <v>250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142</v>
      </c>
      <c r="AU132" s="242" t="s">
        <v>81</v>
      </c>
      <c r="AV132" s="13" t="s">
        <v>79</v>
      </c>
      <c r="AW132" s="13" t="s">
        <v>33</v>
      </c>
      <c r="AX132" s="13" t="s">
        <v>72</v>
      </c>
      <c r="AY132" s="242" t="s">
        <v>129</v>
      </c>
    </row>
    <row r="133" s="14" customFormat="1">
      <c r="A133" s="14"/>
      <c r="B133" s="243"/>
      <c r="C133" s="244"/>
      <c r="D133" s="226" t="s">
        <v>142</v>
      </c>
      <c r="E133" s="245" t="s">
        <v>19</v>
      </c>
      <c r="F133" s="246" t="s">
        <v>251</v>
      </c>
      <c r="G133" s="244"/>
      <c r="H133" s="247">
        <v>0.35999999999999999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142</v>
      </c>
      <c r="AU133" s="253" t="s">
        <v>81</v>
      </c>
      <c r="AV133" s="14" t="s">
        <v>81</v>
      </c>
      <c r="AW133" s="14" t="s">
        <v>33</v>
      </c>
      <c r="AX133" s="14" t="s">
        <v>72</v>
      </c>
      <c r="AY133" s="253" t="s">
        <v>129</v>
      </c>
    </row>
    <row r="134" s="15" customFormat="1">
      <c r="A134" s="15"/>
      <c r="B134" s="254"/>
      <c r="C134" s="255"/>
      <c r="D134" s="226" t="s">
        <v>142</v>
      </c>
      <c r="E134" s="256" t="s">
        <v>19</v>
      </c>
      <c r="F134" s="257" t="s">
        <v>144</v>
      </c>
      <c r="G134" s="255"/>
      <c r="H134" s="258">
        <v>0.35999999999999999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142</v>
      </c>
      <c r="AU134" s="264" t="s">
        <v>81</v>
      </c>
      <c r="AV134" s="15" t="s">
        <v>145</v>
      </c>
      <c r="AW134" s="15" t="s">
        <v>33</v>
      </c>
      <c r="AX134" s="15" t="s">
        <v>79</v>
      </c>
      <c r="AY134" s="264" t="s">
        <v>129</v>
      </c>
    </row>
    <row r="135" s="2" customFormat="1" ht="21.75" customHeight="1">
      <c r="A135" s="39"/>
      <c r="B135" s="40"/>
      <c r="C135" s="213" t="s">
        <v>128</v>
      </c>
      <c r="D135" s="213" t="s">
        <v>132</v>
      </c>
      <c r="E135" s="214" t="s">
        <v>252</v>
      </c>
      <c r="F135" s="215" t="s">
        <v>253</v>
      </c>
      <c r="G135" s="216" t="s">
        <v>232</v>
      </c>
      <c r="H135" s="217">
        <v>3.0979999999999999</v>
      </c>
      <c r="I135" s="218"/>
      <c r="J135" s="219">
        <f>ROUND(I135*H135,2)</f>
        <v>0</v>
      </c>
      <c r="K135" s="215" t="s">
        <v>136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145</v>
      </c>
      <c r="AT135" s="224" t="s">
        <v>132</v>
      </c>
      <c r="AU135" s="224" t="s">
        <v>81</v>
      </c>
      <c r="AY135" s="18" t="s">
        <v>129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145</v>
      </c>
      <c r="BM135" s="224" t="s">
        <v>254</v>
      </c>
    </row>
    <row r="136" s="2" customFormat="1">
      <c r="A136" s="39"/>
      <c r="B136" s="40"/>
      <c r="C136" s="41"/>
      <c r="D136" s="226" t="s">
        <v>139</v>
      </c>
      <c r="E136" s="41"/>
      <c r="F136" s="227" t="s">
        <v>255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81</v>
      </c>
    </row>
    <row r="137" s="2" customFormat="1">
      <c r="A137" s="39"/>
      <c r="B137" s="40"/>
      <c r="C137" s="41"/>
      <c r="D137" s="231" t="s">
        <v>140</v>
      </c>
      <c r="E137" s="41"/>
      <c r="F137" s="232" t="s">
        <v>256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81</v>
      </c>
    </row>
    <row r="138" s="13" customFormat="1">
      <c r="A138" s="13"/>
      <c r="B138" s="233"/>
      <c r="C138" s="234"/>
      <c r="D138" s="226" t="s">
        <v>142</v>
      </c>
      <c r="E138" s="235" t="s">
        <v>19</v>
      </c>
      <c r="F138" s="236" t="s">
        <v>257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142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129</v>
      </c>
    </row>
    <row r="139" s="14" customFormat="1">
      <c r="A139" s="14"/>
      <c r="B139" s="243"/>
      <c r="C139" s="244"/>
      <c r="D139" s="226" t="s">
        <v>142</v>
      </c>
      <c r="E139" s="245" t="s">
        <v>19</v>
      </c>
      <c r="F139" s="246" t="s">
        <v>258</v>
      </c>
      <c r="G139" s="244"/>
      <c r="H139" s="247">
        <v>3.0979999999999999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142</v>
      </c>
      <c r="AU139" s="253" t="s">
        <v>81</v>
      </c>
      <c r="AV139" s="14" t="s">
        <v>81</v>
      </c>
      <c r="AW139" s="14" t="s">
        <v>33</v>
      </c>
      <c r="AX139" s="14" t="s">
        <v>72</v>
      </c>
      <c r="AY139" s="253" t="s">
        <v>129</v>
      </c>
    </row>
    <row r="140" s="15" customFormat="1">
      <c r="A140" s="15"/>
      <c r="B140" s="254"/>
      <c r="C140" s="255"/>
      <c r="D140" s="226" t="s">
        <v>142</v>
      </c>
      <c r="E140" s="256" t="s">
        <v>19</v>
      </c>
      <c r="F140" s="257" t="s">
        <v>144</v>
      </c>
      <c r="G140" s="255"/>
      <c r="H140" s="258">
        <v>3.0979999999999999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142</v>
      </c>
      <c r="AU140" s="264" t="s">
        <v>81</v>
      </c>
      <c r="AV140" s="15" t="s">
        <v>145</v>
      </c>
      <c r="AW140" s="15" t="s">
        <v>33</v>
      </c>
      <c r="AX140" s="15" t="s">
        <v>79</v>
      </c>
      <c r="AY140" s="264" t="s">
        <v>129</v>
      </c>
    </row>
    <row r="141" s="2" customFormat="1" ht="24.15" customHeight="1">
      <c r="A141" s="39"/>
      <c r="B141" s="40"/>
      <c r="C141" s="213" t="s">
        <v>167</v>
      </c>
      <c r="D141" s="213" t="s">
        <v>132</v>
      </c>
      <c r="E141" s="214" t="s">
        <v>259</v>
      </c>
      <c r="F141" s="215" t="s">
        <v>260</v>
      </c>
      <c r="G141" s="216" t="s">
        <v>232</v>
      </c>
      <c r="H141" s="217">
        <v>30.98</v>
      </c>
      <c r="I141" s="218"/>
      <c r="J141" s="219">
        <f>ROUND(I141*H141,2)</f>
        <v>0</v>
      </c>
      <c r="K141" s="215" t="s">
        <v>136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145</v>
      </c>
      <c r="AT141" s="224" t="s">
        <v>132</v>
      </c>
      <c r="AU141" s="224" t="s">
        <v>81</v>
      </c>
      <c r="AY141" s="18" t="s">
        <v>129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145</v>
      </c>
      <c r="BM141" s="224" t="s">
        <v>261</v>
      </c>
    </row>
    <row r="142" s="2" customFormat="1">
      <c r="A142" s="39"/>
      <c r="B142" s="40"/>
      <c r="C142" s="41"/>
      <c r="D142" s="226" t="s">
        <v>139</v>
      </c>
      <c r="E142" s="41"/>
      <c r="F142" s="227" t="s">
        <v>262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81</v>
      </c>
    </row>
    <row r="143" s="2" customFormat="1">
      <c r="A143" s="39"/>
      <c r="B143" s="40"/>
      <c r="C143" s="41"/>
      <c r="D143" s="231" t="s">
        <v>140</v>
      </c>
      <c r="E143" s="41"/>
      <c r="F143" s="232" t="s">
        <v>263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81</v>
      </c>
    </row>
    <row r="144" s="14" customFormat="1">
      <c r="A144" s="14"/>
      <c r="B144" s="243"/>
      <c r="C144" s="244"/>
      <c r="D144" s="226" t="s">
        <v>142</v>
      </c>
      <c r="E144" s="245" t="s">
        <v>19</v>
      </c>
      <c r="F144" s="246" t="s">
        <v>264</v>
      </c>
      <c r="G144" s="244"/>
      <c r="H144" s="247">
        <v>30.98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142</v>
      </c>
      <c r="AU144" s="253" t="s">
        <v>81</v>
      </c>
      <c r="AV144" s="14" t="s">
        <v>81</v>
      </c>
      <c r="AW144" s="14" t="s">
        <v>33</v>
      </c>
      <c r="AX144" s="14" t="s">
        <v>72</v>
      </c>
      <c r="AY144" s="253" t="s">
        <v>129</v>
      </c>
    </row>
    <row r="145" s="15" customFormat="1">
      <c r="A145" s="15"/>
      <c r="B145" s="254"/>
      <c r="C145" s="255"/>
      <c r="D145" s="226" t="s">
        <v>142</v>
      </c>
      <c r="E145" s="256" t="s">
        <v>19</v>
      </c>
      <c r="F145" s="257" t="s">
        <v>144</v>
      </c>
      <c r="G145" s="255"/>
      <c r="H145" s="258">
        <v>30.98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142</v>
      </c>
      <c r="AU145" s="264" t="s">
        <v>81</v>
      </c>
      <c r="AV145" s="15" t="s">
        <v>145</v>
      </c>
      <c r="AW145" s="15" t="s">
        <v>33</v>
      </c>
      <c r="AX145" s="15" t="s">
        <v>79</v>
      </c>
      <c r="AY145" s="264" t="s">
        <v>129</v>
      </c>
    </row>
    <row r="146" s="2" customFormat="1" ht="16.5" customHeight="1">
      <c r="A146" s="39"/>
      <c r="B146" s="40"/>
      <c r="C146" s="213" t="s">
        <v>175</v>
      </c>
      <c r="D146" s="213" t="s">
        <v>132</v>
      </c>
      <c r="E146" s="214" t="s">
        <v>265</v>
      </c>
      <c r="F146" s="215" t="s">
        <v>266</v>
      </c>
      <c r="G146" s="216" t="s">
        <v>232</v>
      </c>
      <c r="H146" s="217">
        <v>3.0979999999999999</v>
      </c>
      <c r="I146" s="218"/>
      <c r="J146" s="219">
        <f>ROUND(I146*H146,2)</f>
        <v>0</v>
      </c>
      <c r="K146" s="215" t="s">
        <v>136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145</v>
      </c>
      <c r="AT146" s="224" t="s">
        <v>132</v>
      </c>
      <c r="AU146" s="224" t="s">
        <v>81</v>
      </c>
      <c r="AY146" s="18" t="s">
        <v>129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145</v>
      </c>
      <c r="BM146" s="224" t="s">
        <v>267</v>
      </c>
    </row>
    <row r="147" s="2" customFormat="1">
      <c r="A147" s="39"/>
      <c r="B147" s="40"/>
      <c r="C147" s="41"/>
      <c r="D147" s="226" t="s">
        <v>139</v>
      </c>
      <c r="E147" s="41"/>
      <c r="F147" s="227" t="s">
        <v>268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139</v>
      </c>
      <c r="AU147" s="18" t="s">
        <v>81</v>
      </c>
    </row>
    <row r="148" s="2" customFormat="1">
      <c r="A148" s="39"/>
      <c r="B148" s="40"/>
      <c r="C148" s="41"/>
      <c r="D148" s="231" t="s">
        <v>140</v>
      </c>
      <c r="E148" s="41"/>
      <c r="F148" s="232" t="s">
        <v>269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81</v>
      </c>
    </row>
    <row r="149" s="2" customFormat="1" ht="16.5" customHeight="1">
      <c r="A149" s="39"/>
      <c r="B149" s="40"/>
      <c r="C149" s="213" t="s">
        <v>181</v>
      </c>
      <c r="D149" s="213" t="s">
        <v>132</v>
      </c>
      <c r="E149" s="214" t="s">
        <v>270</v>
      </c>
      <c r="F149" s="215" t="s">
        <v>271</v>
      </c>
      <c r="G149" s="216" t="s">
        <v>272</v>
      </c>
      <c r="H149" s="217">
        <v>5.2670000000000003</v>
      </c>
      <c r="I149" s="218"/>
      <c r="J149" s="219">
        <f>ROUND(I149*H149,2)</f>
        <v>0</v>
      </c>
      <c r="K149" s="215" t="s">
        <v>136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145</v>
      </c>
      <c r="AT149" s="224" t="s">
        <v>132</v>
      </c>
      <c r="AU149" s="224" t="s">
        <v>81</v>
      </c>
      <c r="AY149" s="18" t="s">
        <v>129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145</v>
      </c>
      <c r="BM149" s="224" t="s">
        <v>273</v>
      </c>
    </row>
    <row r="150" s="2" customFormat="1">
      <c r="A150" s="39"/>
      <c r="B150" s="40"/>
      <c r="C150" s="41"/>
      <c r="D150" s="226" t="s">
        <v>139</v>
      </c>
      <c r="E150" s="41"/>
      <c r="F150" s="227" t="s">
        <v>274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81</v>
      </c>
    </row>
    <row r="151" s="2" customFormat="1">
      <c r="A151" s="39"/>
      <c r="B151" s="40"/>
      <c r="C151" s="41"/>
      <c r="D151" s="231" t="s">
        <v>140</v>
      </c>
      <c r="E151" s="41"/>
      <c r="F151" s="232" t="s">
        <v>275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81</v>
      </c>
    </row>
    <row r="152" s="14" customFormat="1">
      <c r="A152" s="14"/>
      <c r="B152" s="243"/>
      <c r="C152" s="244"/>
      <c r="D152" s="226" t="s">
        <v>142</v>
      </c>
      <c r="E152" s="245" t="s">
        <v>19</v>
      </c>
      <c r="F152" s="246" t="s">
        <v>276</v>
      </c>
      <c r="G152" s="244"/>
      <c r="H152" s="247">
        <v>5.2670000000000003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142</v>
      </c>
      <c r="AU152" s="253" t="s">
        <v>81</v>
      </c>
      <c r="AV152" s="14" t="s">
        <v>81</v>
      </c>
      <c r="AW152" s="14" t="s">
        <v>33</v>
      </c>
      <c r="AX152" s="14" t="s">
        <v>72</v>
      </c>
      <c r="AY152" s="253" t="s">
        <v>129</v>
      </c>
    </row>
    <row r="153" s="15" customFormat="1">
      <c r="A153" s="15"/>
      <c r="B153" s="254"/>
      <c r="C153" s="255"/>
      <c r="D153" s="226" t="s">
        <v>142</v>
      </c>
      <c r="E153" s="256" t="s">
        <v>19</v>
      </c>
      <c r="F153" s="257" t="s">
        <v>144</v>
      </c>
      <c r="G153" s="255"/>
      <c r="H153" s="258">
        <v>5.2670000000000003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142</v>
      </c>
      <c r="AU153" s="264" t="s">
        <v>81</v>
      </c>
      <c r="AV153" s="15" t="s">
        <v>145</v>
      </c>
      <c r="AW153" s="15" t="s">
        <v>33</v>
      </c>
      <c r="AX153" s="15" t="s">
        <v>79</v>
      </c>
      <c r="AY153" s="264" t="s">
        <v>129</v>
      </c>
    </row>
    <row r="154" s="2" customFormat="1" ht="16.5" customHeight="1">
      <c r="A154" s="39"/>
      <c r="B154" s="40"/>
      <c r="C154" s="213" t="s">
        <v>186</v>
      </c>
      <c r="D154" s="213" t="s">
        <v>132</v>
      </c>
      <c r="E154" s="214" t="s">
        <v>277</v>
      </c>
      <c r="F154" s="215" t="s">
        <v>278</v>
      </c>
      <c r="G154" s="216" t="s">
        <v>232</v>
      </c>
      <c r="H154" s="217">
        <v>3.762</v>
      </c>
      <c r="I154" s="218"/>
      <c r="J154" s="219">
        <f>ROUND(I154*H154,2)</f>
        <v>0</v>
      </c>
      <c r="K154" s="215" t="s">
        <v>136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145</v>
      </c>
      <c r="AT154" s="224" t="s">
        <v>132</v>
      </c>
      <c r="AU154" s="224" t="s">
        <v>81</v>
      </c>
      <c r="AY154" s="18" t="s">
        <v>129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145</v>
      </c>
      <c r="BM154" s="224" t="s">
        <v>279</v>
      </c>
    </row>
    <row r="155" s="2" customFormat="1">
      <c r="A155" s="39"/>
      <c r="B155" s="40"/>
      <c r="C155" s="41"/>
      <c r="D155" s="226" t="s">
        <v>139</v>
      </c>
      <c r="E155" s="41"/>
      <c r="F155" s="227" t="s">
        <v>280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139</v>
      </c>
      <c r="AU155" s="18" t="s">
        <v>81</v>
      </c>
    </row>
    <row r="156" s="2" customFormat="1">
      <c r="A156" s="39"/>
      <c r="B156" s="40"/>
      <c r="C156" s="41"/>
      <c r="D156" s="231" t="s">
        <v>140</v>
      </c>
      <c r="E156" s="41"/>
      <c r="F156" s="232" t="s">
        <v>281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81</v>
      </c>
    </row>
    <row r="157" s="13" customFormat="1">
      <c r="A157" s="13"/>
      <c r="B157" s="233"/>
      <c r="C157" s="234"/>
      <c r="D157" s="226" t="s">
        <v>142</v>
      </c>
      <c r="E157" s="235" t="s">
        <v>19</v>
      </c>
      <c r="F157" s="236" t="s">
        <v>242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142</v>
      </c>
      <c r="AU157" s="242" t="s">
        <v>81</v>
      </c>
      <c r="AV157" s="13" t="s">
        <v>79</v>
      </c>
      <c r="AW157" s="13" t="s">
        <v>33</v>
      </c>
      <c r="AX157" s="13" t="s">
        <v>72</v>
      </c>
      <c r="AY157" s="242" t="s">
        <v>129</v>
      </c>
    </row>
    <row r="158" s="13" customFormat="1">
      <c r="A158" s="13"/>
      <c r="B158" s="233"/>
      <c r="C158" s="234"/>
      <c r="D158" s="226" t="s">
        <v>142</v>
      </c>
      <c r="E158" s="235" t="s">
        <v>19</v>
      </c>
      <c r="F158" s="236" t="s">
        <v>282</v>
      </c>
      <c r="G158" s="234"/>
      <c r="H158" s="235" t="s">
        <v>19</v>
      </c>
      <c r="I158" s="237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142</v>
      </c>
      <c r="AU158" s="242" t="s">
        <v>81</v>
      </c>
      <c r="AV158" s="13" t="s">
        <v>79</v>
      </c>
      <c r="AW158" s="13" t="s">
        <v>33</v>
      </c>
      <c r="AX158" s="13" t="s">
        <v>72</v>
      </c>
      <c r="AY158" s="242" t="s">
        <v>129</v>
      </c>
    </row>
    <row r="159" s="14" customFormat="1">
      <c r="A159" s="14"/>
      <c r="B159" s="243"/>
      <c r="C159" s="244"/>
      <c r="D159" s="226" t="s">
        <v>142</v>
      </c>
      <c r="E159" s="245" t="s">
        <v>19</v>
      </c>
      <c r="F159" s="246" t="s">
        <v>251</v>
      </c>
      <c r="G159" s="244"/>
      <c r="H159" s="247">
        <v>0.35999999999999999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142</v>
      </c>
      <c r="AU159" s="253" t="s">
        <v>81</v>
      </c>
      <c r="AV159" s="14" t="s">
        <v>81</v>
      </c>
      <c r="AW159" s="14" t="s">
        <v>33</v>
      </c>
      <c r="AX159" s="14" t="s">
        <v>72</v>
      </c>
      <c r="AY159" s="253" t="s">
        <v>129</v>
      </c>
    </row>
    <row r="160" s="13" customFormat="1">
      <c r="A160" s="13"/>
      <c r="B160" s="233"/>
      <c r="C160" s="234"/>
      <c r="D160" s="226" t="s">
        <v>142</v>
      </c>
      <c r="E160" s="235" t="s">
        <v>19</v>
      </c>
      <c r="F160" s="236" t="s">
        <v>227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142</v>
      </c>
      <c r="AU160" s="242" t="s">
        <v>81</v>
      </c>
      <c r="AV160" s="13" t="s">
        <v>79</v>
      </c>
      <c r="AW160" s="13" t="s">
        <v>33</v>
      </c>
      <c r="AX160" s="13" t="s">
        <v>72</v>
      </c>
      <c r="AY160" s="242" t="s">
        <v>129</v>
      </c>
    </row>
    <row r="161" s="13" customFormat="1">
      <c r="A161" s="13"/>
      <c r="B161" s="233"/>
      <c r="C161" s="234"/>
      <c r="D161" s="226" t="s">
        <v>142</v>
      </c>
      <c r="E161" s="235" t="s">
        <v>19</v>
      </c>
      <c r="F161" s="236" t="s">
        <v>228</v>
      </c>
      <c r="G161" s="234"/>
      <c r="H161" s="235" t="s">
        <v>19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142</v>
      </c>
      <c r="AU161" s="242" t="s">
        <v>81</v>
      </c>
      <c r="AV161" s="13" t="s">
        <v>79</v>
      </c>
      <c r="AW161" s="13" t="s">
        <v>33</v>
      </c>
      <c r="AX161" s="13" t="s">
        <v>72</v>
      </c>
      <c r="AY161" s="242" t="s">
        <v>129</v>
      </c>
    </row>
    <row r="162" s="13" customFormat="1">
      <c r="A162" s="13"/>
      <c r="B162" s="233"/>
      <c r="C162" s="234"/>
      <c r="D162" s="226" t="s">
        <v>142</v>
      </c>
      <c r="E162" s="235" t="s">
        <v>19</v>
      </c>
      <c r="F162" s="236" t="s">
        <v>282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142</v>
      </c>
      <c r="AU162" s="242" t="s">
        <v>81</v>
      </c>
      <c r="AV162" s="13" t="s">
        <v>79</v>
      </c>
      <c r="AW162" s="13" t="s">
        <v>33</v>
      </c>
      <c r="AX162" s="13" t="s">
        <v>72</v>
      </c>
      <c r="AY162" s="242" t="s">
        <v>129</v>
      </c>
    </row>
    <row r="163" s="14" customFormat="1">
      <c r="A163" s="14"/>
      <c r="B163" s="243"/>
      <c r="C163" s="244"/>
      <c r="D163" s="226" t="s">
        <v>142</v>
      </c>
      <c r="E163" s="245" t="s">
        <v>19</v>
      </c>
      <c r="F163" s="246" t="s">
        <v>283</v>
      </c>
      <c r="G163" s="244"/>
      <c r="H163" s="247">
        <v>3.4020000000000001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142</v>
      </c>
      <c r="AU163" s="253" t="s">
        <v>81</v>
      </c>
      <c r="AV163" s="14" t="s">
        <v>81</v>
      </c>
      <c r="AW163" s="14" t="s">
        <v>33</v>
      </c>
      <c r="AX163" s="14" t="s">
        <v>72</v>
      </c>
      <c r="AY163" s="253" t="s">
        <v>129</v>
      </c>
    </row>
    <row r="164" s="15" customFormat="1">
      <c r="A164" s="15"/>
      <c r="B164" s="254"/>
      <c r="C164" s="255"/>
      <c r="D164" s="226" t="s">
        <v>142</v>
      </c>
      <c r="E164" s="256" t="s">
        <v>19</v>
      </c>
      <c r="F164" s="257" t="s">
        <v>144</v>
      </c>
      <c r="G164" s="255"/>
      <c r="H164" s="258">
        <v>3.762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142</v>
      </c>
      <c r="AU164" s="264" t="s">
        <v>81</v>
      </c>
      <c r="AV164" s="15" t="s">
        <v>145</v>
      </c>
      <c r="AW164" s="15" t="s">
        <v>33</v>
      </c>
      <c r="AX164" s="15" t="s">
        <v>79</v>
      </c>
      <c r="AY164" s="264" t="s">
        <v>129</v>
      </c>
    </row>
    <row r="165" s="2" customFormat="1" ht="16.5" customHeight="1">
      <c r="A165" s="39"/>
      <c r="B165" s="40"/>
      <c r="C165" s="213" t="s">
        <v>193</v>
      </c>
      <c r="D165" s="213" t="s">
        <v>132</v>
      </c>
      <c r="E165" s="214" t="s">
        <v>284</v>
      </c>
      <c r="F165" s="215" t="s">
        <v>285</v>
      </c>
      <c r="G165" s="216" t="s">
        <v>232</v>
      </c>
      <c r="H165" s="217">
        <v>3.762</v>
      </c>
      <c r="I165" s="218"/>
      <c r="J165" s="219">
        <f>ROUND(I165*H165,2)</f>
        <v>0</v>
      </c>
      <c r="K165" s="215" t="s">
        <v>136</v>
      </c>
      <c r="L165" s="45"/>
      <c r="M165" s="220" t="s">
        <v>19</v>
      </c>
      <c r="N165" s="221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145</v>
      </c>
      <c r="AT165" s="224" t="s">
        <v>132</v>
      </c>
      <c r="AU165" s="224" t="s">
        <v>81</v>
      </c>
      <c r="AY165" s="18" t="s">
        <v>129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145</v>
      </c>
      <c r="BM165" s="224" t="s">
        <v>286</v>
      </c>
    </row>
    <row r="166" s="2" customFormat="1">
      <c r="A166" s="39"/>
      <c r="B166" s="40"/>
      <c r="C166" s="41"/>
      <c r="D166" s="226" t="s">
        <v>139</v>
      </c>
      <c r="E166" s="41"/>
      <c r="F166" s="227" t="s">
        <v>287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81</v>
      </c>
    </row>
    <row r="167" s="2" customFormat="1">
      <c r="A167" s="39"/>
      <c r="B167" s="40"/>
      <c r="C167" s="41"/>
      <c r="D167" s="231" t="s">
        <v>140</v>
      </c>
      <c r="E167" s="41"/>
      <c r="F167" s="232" t="s">
        <v>288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81</v>
      </c>
    </row>
    <row r="168" s="2" customFormat="1" ht="16.5" customHeight="1">
      <c r="A168" s="39"/>
      <c r="B168" s="40"/>
      <c r="C168" s="213" t="s">
        <v>289</v>
      </c>
      <c r="D168" s="213" t="s">
        <v>132</v>
      </c>
      <c r="E168" s="214" t="s">
        <v>290</v>
      </c>
      <c r="F168" s="215" t="s">
        <v>291</v>
      </c>
      <c r="G168" s="216" t="s">
        <v>232</v>
      </c>
      <c r="H168" s="217">
        <v>0.071999999999999995</v>
      </c>
      <c r="I168" s="218"/>
      <c r="J168" s="219">
        <f>ROUND(I168*H168,2)</f>
        <v>0</v>
      </c>
      <c r="K168" s="215" t="s">
        <v>136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145</v>
      </c>
      <c r="AT168" s="224" t="s">
        <v>132</v>
      </c>
      <c r="AU168" s="224" t="s">
        <v>81</v>
      </c>
      <c r="AY168" s="18" t="s">
        <v>129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145</v>
      </c>
      <c r="BM168" s="224" t="s">
        <v>292</v>
      </c>
    </row>
    <row r="169" s="2" customFormat="1">
      <c r="A169" s="39"/>
      <c r="B169" s="40"/>
      <c r="C169" s="41"/>
      <c r="D169" s="226" t="s">
        <v>139</v>
      </c>
      <c r="E169" s="41"/>
      <c r="F169" s="227" t="s">
        <v>293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81</v>
      </c>
    </row>
    <row r="170" s="2" customFormat="1">
      <c r="A170" s="39"/>
      <c r="B170" s="40"/>
      <c r="C170" s="41"/>
      <c r="D170" s="231" t="s">
        <v>140</v>
      </c>
      <c r="E170" s="41"/>
      <c r="F170" s="232" t="s">
        <v>294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81</v>
      </c>
    </row>
    <row r="171" s="13" customFormat="1">
      <c r="A171" s="13"/>
      <c r="B171" s="233"/>
      <c r="C171" s="234"/>
      <c r="D171" s="226" t="s">
        <v>142</v>
      </c>
      <c r="E171" s="235" t="s">
        <v>19</v>
      </c>
      <c r="F171" s="236" t="s">
        <v>242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142</v>
      </c>
      <c r="AU171" s="242" t="s">
        <v>81</v>
      </c>
      <c r="AV171" s="13" t="s">
        <v>79</v>
      </c>
      <c r="AW171" s="13" t="s">
        <v>33</v>
      </c>
      <c r="AX171" s="13" t="s">
        <v>72</v>
      </c>
      <c r="AY171" s="242" t="s">
        <v>129</v>
      </c>
    </row>
    <row r="172" s="13" customFormat="1">
      <c r="A172" s="13"/>
      <c r="B172" s="233"/>
      <c r="C172" s="234"/>
      <c r="D172" s="226" t="s">
        <v>142</v>
      </c>
      <c r="E172" s="235" t="s">
        <v>19</v>
      </c>
      <c r="F172" s="236" t="s">
        <v>295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142</v>
      </c>
      <c r="AU172" s="242" t="s">
        <v>81</v>
      </c>
      <c r="AV172" s="13" t="s">
        <v>79</v>
      </c>
      <c r="AW172" s="13" t="s">
        <v>33</v>
      </c>
      <c r="AX172" s="13" t="s">
        <v>72</v>
      </c>
      <c r="AY172" s="242" t="s">
        <v>129</v>
      </c>
    </row>
    <row r="173" s="14" customFormat="1">
      <c r="A173" s="14"/>
      <c r="B173" s="243"/>
      <c r="C173" s="244"/>
      <c r="D173" s="226" t="s">
        <v>142</v>
      </c>
      <c r="E173" s="245" t="s">
        <v>19</v>
      </c>
      <c r="F173" s="246" t="s">
        <v>244</v>
      </c>
      <c r="G173" s="244"/>
      <c r="H173" s="247">
        <v>0.071999999999999995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142</v>
      </c>
      <c r="AU173" s="253" t="s">
        <v>81</v>
      </c>
      <c r="AV173" s="14" t="s">
        <v>81</v>
      </c>
      <c r="AW173" s="14" t="s">
        <v>33</v>
      </c>
      <c r="AX173" s="14" t="s">
        <v>72</v>
      </c>
      <c r="AY173" s="253" t="s">
        <v>129</v>
      </c>
    </row>
    <row r="174" s="15" customFormat="1">
      <c r="A174" s="15"/>
      <c r="B174" s="254"/>
      <c r="C174" s="255"/>
      <c r="D174" s="226" t="s">
        <v>142</v>
      </c>
      <c r="E174" s="256" t="s">
        <v>19</v>
      </c>
      <c r="F174" s="257" t="s">
        <v>144</v>
      </c>
      <c r="G174" s="255"/>
      <c r="H174" s="258">
        <v>0.071999999999999995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142</v>
      </c>
      <c r="AU174" s="264" t="s">
        <v>81</v>
      </c>
      <c r="AV174" s="15" t="s">
        <v>145</v>
      </c>
      <c r="AW174" s="15" t="s">
        <v>33</v>
      </c>
      <c r="AX174" s="15" t="s">
        <v>79</v>
      </c>
      <c r="AY174" s="264" t="s">
        <v>129</v>
      </c>
    </row>
    <row r="175" s="2" customFormat="1" ht="16.5" customHeight="1">
      <c r="A175" s="39"/>
      <c r="B175" s="40"/>
      <c r="C175" s="213" t="s">
        <v>296</v>
      </c>
      <c r="D175" s="213" t="s">
        <v>132</v>
      </c>
      <c r="E175" s="214" t="s">
        <v>297</v>
      </c>
      <c r="F175" s="215" t="s">
        <v>298</v>
      </c>
      <c r="G175" s="216" t="s">
        <v>223</v>
      </c>
      <c r="H175" s="217">
        <v>7.5999999999999996</v>
      </c>
      <c r="I175" s="218"/>
      <c r="J175" s="219">
        <f>ROUND(I175*H175,2)</f>
        <v>0</v>
      </c>
      <c r="K175" s="215" t="s">
        <v>136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145</v>
      </c>
      <c r="AT175" s="224" t="s">
        <v>132</v>
      </c>
      <c r="AU175" s="224" t="s">
        <v>81</v>
      </c>
      <c r="AY175" s="18" t="s">
        <v>129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145</v>
      </c>
      <c r="BM175" s="224" t="s">
        <v>299</v>
      </c>
    </row>
    <row r="176" s="2" customFormat="1">
      <c r="A176" s="39"/>
      <c r="B176" s="40"/>
      <c r="C176" s="41"/>
      <c r="D176" s="226" t="s">
        <v>139</v>
      </c>
      <c r="E176" s="41"/>
      <c r="F176" s="227" t="s">
        <v>300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81</v>
      </c>
    </row>
    <row r="177" s="2" customFormat="1">
      <c r="A177" s="39"/>
      <c r="B177" s="40"/>
      <c r="C177" s="41"/>
      <c r="D177" s="231" t="s">
        <v>140</v>
      </c>
      <c r="E177" s="41"/>
      <c r="F177" s="232" t="s">
        <v>301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81</v>
      </c>
    </row>
    <row r="178" s="13" customFormat="1">
      <c r="A178" s="13"/>
      <c r="B178" s="233"/>
      <c r="C178" s="234"/>
      <c r="D178" s="226" t="s">
        <v>142</v>
      </c>
      <c r="E178" s="235" t="s">
        <v>19</v>
      </c>
      <c r="F178" s="236" t="s">
        <v>227</v>
      </c>
      <c r="G178" s="234"/>
      <c r="H178" s="235" t="s">
        <v>19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142</v>
      </c>
      <c r="AU178" s="242" t="s">
        <v>81</v>
      </c>
      <c r="AV178" s="13" t="s">
        <v>79</v>
      </c>
      <c r="AW178" s="13" t="s">
        <v>33</v>
      </c>
      <c r="AX178" s="13" t="s">
        <v>72</v>
      </c>
      <c r="AY178" s="242" t="s">
        <v>129</v>
      </c>
    </row>
    <row r="179" s="13" customFormat="1">
      <c r="A179" s="13"/>
      <c r="B179" s="233"/>
      <c r="C179" s="234"/>
      <c r="D179" s="226" t="s">
        <v>142</v>
      </c>
      <c r="E179" s="235" t="s">
        <v>19</v>
      </c>
      <c r="F179" s="236" t="s">
        <v>228</v>
      </c>
      <c r="G179" s="234"/>
      <c r="H179" s="235" t="s">
        <v>19</v>
      </c>
      <c r="I179" s="237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142</v>
      </c>
      <c r="AU179" s="242" t="s">
        <v>81</v>
      </c>
      <c r="AV179" s="13" t="s">
        <v>79</v>
      </c>
      <c r="AW179" s="13" t="s">
        <v>33</v>
      </c>
      <c r="AX179" s="13" t="s">
        <v>72</v>
      </c>
      <c r="AY179" s="242" t="s">
        <v>129</v>
      </c>
    </row>
    <row r="180" s="13" customFormat="1">
      <c r="A180" s="13"/>
      <c r="B180" s="233"/>
      <c r="C180" s="234"/>
      <c r="D180" s="226" t="s">
        <v>142</v>
      </c>
      <c r="E180" s="235" t="s">
        <v>19</v>
      </c>
      <c r="F180" s="236" t="s">
        <v>302</v>
      </c>
      <c r="G180" s="234"/>
      <c r="H180" s="235" t="s">
        <v>19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142</v>
      </c>
      <c r="AU180" s="242" t="s">
        <v>81</v>
      </c>
      <c r="AV180" s="13" t="s">
        <v>79</v>
      </c>
      <c r="AW180" s="13" t="s">
        <v>33</v>
      </c>
      <c r="AX180" s="13" t="s">
        <v>72</v>
      </c>
      <c r="AY180" s="242" t="s">
        <v>129</v>
      </c>
    </row>
    <row r="181" s="14" customFormat="1">
      <c r="A181" s="14"/>
      <c r="B181" s="243"/>
      <c r="C181" s="244"/>
      <c r="D181" s="226" t="s">
        <v>142</v>
      </c>
      <c r="E181" s="245" t="s">
        <v>19</v>
      </c>
      <c r="F181" s="246" t="s">
        <v>229</v>
      </c>
      <c r="G181" s="244"/>
      <c r="H181" s="247">
        <v>7.5999999999999996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142</v>
      </c>
      <c r="AU181" s="253" t="s">
        <v>81</v>
      </c>
      <c r="AV181" s="14" t="s">
        <v>81</v>
      </c>
      <c r="AW181" s="14" t="s">
        <v>33</v>
      </c>
      <c r="AX181" s="14" t="s">
        <v>72</v>
      </c>
      <c r="AY181" s="253" t="s">
        <v>129</v>
      </c>
    </row>
    <row r="182" s="15" customFormat="1">
      <c r="A182" s="15"/>
      <c r="B182" s="254"/>
      <c r="C182" s="255"/>
      <c r="D182" s="226" t="s">
        <v>142</v>
      </c>
      <c r="E182" s="256" t="s">
        <v>19</v>
      </c>
      <c r="F182" s="257" t="s">
        <v>144</v>
      </c>
      <c r="G182" s="255"/>
      <c r="H182" s="258">
        <v>7.5999999999999996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142</v>
      </c>
      <c r="AU182" s="264" t="s">
        <v>81</v>
      </c>
      <c r="AV182" s="15" t="s">
        <v>145</v>
      </c>
      <c r="AW182" s="15" t="s">
        <v>33</v>
      </c>
      <c r="AX182" s="15" t="s">
        <v>79</v>
      </c>
      <c r="AY182" s="264" t="s">
        <v>129</v>
      </c>
    </row>
    <row r="183" s="2" customFormat="1" ht="16.5" customHeight="1">
      <c r="A183" s="39"/>
      <c r="B183" s="40"/>
      <c r="C183" s="213" t="s">
        <v>303</v>
      </c>
      <c r="D183" s="213" t="s">
        <v>132</v>
      </c>
      <c r="E183" s="214" t="s">
        <v>304</v>
      </c>
      <c r="F183" s="215" t="s">
        <v>305</v>
      </c>
      <c r="G183" s="216" t="s">
        <v>223</v>
      </c>
      <c r="H183" s="217">
        <v>7.5999999999999996</v>
      </c>
      <c r="I183" s="218"/>
      <c r="J183" s="219">
        <f>ROUND(I183*H183,2)</f>
        <v>0</v>
      </c>
      <c r="K183" s="215" t="s">
        <v>136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145</v>
      </c>
      <c r="AT183" s="224" t="s">
        <v>132</v>
      </c>
      <c r="AU183" s="224" t="s">
        <v>81</v>
      </c>
      <c r="AY183" s="18" t="s">
        <v>129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145</v>
      </c>
      <c r="BM183" s="224" t="s">
        <v>306</v>
      </c>
    </row>
    <row r="184" s="2" customFormat="1">
      <c r="A184" s="39"/>
      <c r="B184" s="40"/>
      <c r="C184" s="41"/>
      <c r="D184" s="226" t="s">
        <v>139</v>
      </c>
      <c r="E184" s="41"/>
      <c r="F184" s="227" t="s">
        <v>307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81</v>
      </c>
    </row>
    <row r="185" s="2" customFormat="1">
      <c r="A185" s="39"/>
      <c r="B185" s="40"/>
      <c r="C185" s="41"/>
      <c r="D185" s="231" t="s">
        <v>140</v>
      </c>
      <c r="E185" s="41"/>
      <c r="F185" s="232" t="s">
        <v>308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81</v>
      </c>
    </row>
    <row r="186" s="13" customFormat="1">
      <c r="A186" s="13"/>
      <c r="B186" s="233"/>
      <c r="C186" s="234"/>
      <c r="D186" s="226" t="s">
        <v>142</v>
      </c>
      <c r="E186" s="235" t="s">
        <v>19</v>
      </c>
      <c r="F186" s="236" t="s">
        <v>227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142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129</v>
      </c>
    </row>
    <row r="187" s="13" customFormat="1">
      <c r="A187" s="13"/>
      <c r="B187" s="233"/>
      <c r="C187" s="234"/>
      <c r="D187" s="226" t="s">
        <v>142</v>
      </c>
      <c r="E187" s="235" t="s">
        <v>19</v>
      </c>
      <c r="F187" s="236" t="s">
        <v>228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142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129</v>
      </c>
    </row>
    <row r="188" s="13" customFormat="1">
      <c r="A188" s="13"/>
      <c r="B188" s="233"/>
      <c r="C188" s="234"/>
      <c r="D188" s="226" t="s">
        <v>142</v>
      </c>
      <c r="E188" s="235" t="s">
        <v>19</v>
      </c>
      <c r="F188" s="236" t="s">
        <v>302</v>
      </c>
      <c r="G188" s="234"/>
      <c r="H188" s="235" t="s">
        <v>19</v>
      </c>
      <c r="I188" s="237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142</v>
      </c>
      <c r="AU188" s="242" t="s">
        <v>81</v>
      </c>
      <c r="AV188" s="13" t="s">
        <v>79</v>
      </c>
      <c r="AW188" s="13" t="s">
        <v>33</v>
      </c>
      <c r="AX188" s="13" t="s">
        <v>72</v>
      </c>
      <c r="AY188" s="242" t="s">
        <v>129</v>
      </c>
    </row>
    <row r="189" s="14" customFormat="1">
      <c r="A189" s="14"/>
      <c r="B189" s="243"/>
      <c r="C189" s="244"/>
      <c r="D189" s="226" t="s">
        <v>142</v>
      </c>
      <c r="E189" s="245" t="s">
        <v>19</v>
      </c>
      <c r="F189" s="246" t="s">
        <v>229</v>
      </c>
      <c r="G189" s="244"/>
      <c r="H189" s="247">
        <v>7.5999999999999996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142</v>
      </c>
      <c r="AU189" s="253" t="s">
        <v>81</v>
      </c>
      <c r="AV189" s="14" t="s">
        <v>81</v>
      </c>
      <c r="AW189" s="14" t="s">
        <v>33</v>
      </c>
      <c r="AX189" s="14" t="s">
        <v>72</v>
      </c>
      <c r="AY189" s="253" t="s">
        <v>129</v>
      </c>
    </row>
    <row r="190" s="15" customFormat="1">
      <c r="A190" s="15"/>
      <c r="B190" s="254"/>
      <c r="C190" s="255"/>
      <c r="D190" s="226" t="s">
        <v>142</v>
      </c>
      <c r="E190" s="256" t="s">
        <v>19</v>
      </c>
      <c r="F190" s="257" t="s">
        <v>144</v>
      </c>
      <c r="G190" s="255"/>
      <c r="H190" s="258">
        <v>7.5999999999999996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142</v>
      </c>
      <c r="AU190" s="264" t="s">
        <v>81</v>
      </c>
      <c r="AV190" s="15" t="s">
        <v>145</v>
      </c>
      <c r="AW190" s="15" t="s">
        <v>33</v>
      </c>
      <c r="AX190" s="15" t="s">
        <v>79</v>
      </c>
      <c r="AY190" s="264" t="s">
        <v>129</v>
      </c>
    </row>
    <row r="191" s="2" customFormat="1" ht="16.5" customHeight="1">
      <c r="A191" s="39"/>
      <c r="B191" s="40"/>
      <c r="C191" s="269" t="s">
        <v>309</v>
      </c>
      <c r="D191" s="269" t="s">
        <v>310</v>
      </c>
      <c r="E191" s="270" t="s">
        <v>311</v>
      </c>
      <c r="F191" s="271" t="s">
        <v>312</v>
      </c>
      <c r="G191" s="272" t="s">
        <v>313</v>
      </c>
      <c r="H191" s="273">
        <v>0.19600000000000001</v>
      </c>
      <c r="I191" s="274"/>
      <c r="J191" s="275">
        <f>ROUND(I191*H191,2)</f>
        <v>0</v>
      </c>
      <c r="K191" s="271" t="s">
        <v>136</v>
      </c>
      <c r="L191" s="276"/>
      <c r="M191" s="277" t="s">
        <v>19</v>
      </c>
      <c r="N191" s="278" t="s">
        <v>43</v>
      </c>
      <c r="O191" s="85"/>
      <c r="P191" s="222">
        <f>O191*H191</f>
        <v>0</v>
      </c>
      <c r="Q191" s="222">
        <v>0.001</v>
      </c>
      <c r="R191" s="222">
        <f>Q191*H191</f>
        <v>0.00019600000000000002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181</v>
      </c>
      <c r="AT191" s="224" t="s">
        <v>310</v>
      </c>
      <c r="AU191" s="224" t="s">
        <v>81</v>
      </c>
      <c r="AY191" s="18" t="s">
        <v>129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145</v>
      </c>
      <c r="BM191" s="224" t="s">
        <v>314</v>
      </c>
    </row>
    <row r="192" s="2" customFormat="1">
      <c r="A192" s="39"/>
      <c r="B192" s="40"/>
      <c r="C192" s="41"/>
      <c r="D192" s="226" t="s">
        <v>139</v>
      </c>
      <c r="E192" s="41"/>
      <c r="F192" s="227" t="s">
        <v>312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81</v>
      </c>
    </row>
    <row r="193" s="14" customFormat="1">
      <c r="A193" s="14"/>
      <c r="B193" s="243"/>
      <c r="C193" s="244"/>
      <c r="D193" s="226" t="s">
        <v>142</v>
      </c>
      <c r="E193" s="245" t="s">
        <v>19</v>
      </c>
      <c r="F193" s="246" t="s">
        <v>315</v>
      </c>
      <c r="G193" s="244"/>
      <c r="H193" s="247">
        <v>0.19600000000000001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142</v>
      </c>
      <c r="AU193" s="253" t="s">
        <v>81</v>
      </c>
      <c r="AV193" s="14" t="s">
        <v>81</v>
      </c>
      <c r="AW193" s="14" t="s">
        <v>33</v>
      </c>
      <c r="AX193" s="14" t="s">
        <v>72</v>
      </c>
      <c r="AY193" s="253" t="s">
        <v>129</v>
      </c>
    </row>
    <row r="194" s="15" customFormat="1">
      <c r="A194" s="15"/>
      <c r="B194" s="254"/>
      <c r="C194" s="255"/>
      <c r="D194" s="226" t="s">
        <v>142</v>
      </c>
      <c r="E194" s="256" t="s">
        <v>19</v>
      </c>
      <c r="F194" s="257" t="s">
        <v>144</v>
      </c>
      <c r="G194" s="255"/>
      <c r="H194" s="258">
        <v>0.19600000000000001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142</v>
      </c>
      <c r="AU194" s="264" t="s">
        <v>81</v>
      </c>
      <c r="AV194" s="15" t="s">
        <v>145</v>
      </c>
      <c r="AW194" s="15" t="s">
        <v>33</v>
      </c>
      <c r="AX194" s="15" t="s">
        <v>79</v>
      </c>
      <c r="AY194" s="264" t="s">
        <v>129</v>
      </c>
    </row>
    <row r="195" s="2" customFormat="1" ht="16.5" customHeight="1">
      <c r="A195" s="39"/>
      <c r="B195" s="40"/>
      <c r="C195" s="213" t="s">
        <v>8</v>
      </c>
      <c r="D195" s="213" t="s">
        <v>132</v>
      </c>
      <c r="E195" s="214" t="s">
        <v>316</v>
      </c>
      <c r="F195" s="215" t="s">
        <v>317</v>
      </c>
      <c r="G195" s="216" t="s">
        <v>223</v>
      </c>
      <c r="H195" s="217">
        <v>7.9199999999999999</v>
      </c>
      <c r="I195" s="218"/>
      <c r="J195" s="219">
        <f>ROUND(I195*H195,2)</f>
        <v>0</v>
      </c>
      <c r="K195" s="215" t="s">
        <v>136</v>
      </c>
      <c r="L195" s="45"/>
      <c r="M195" s="220" t="s">
        <v>19</v>
      </c>
      <c r="N195" s="221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145</v>
      </c>
      <c r="AT195" s="224" t="s">
        <v>132</v>
      </c>
      <c r="AU195" s="224" t="s">
        <v>81</v>
      </c>
      <c r="AY195" s="18" t="s">
        <v>129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145</v>
      </c>
      <c r="BM195" s="224" t="s">
        <v>318</v>
      </c>
    </row>
    <row r="196" s="2" customFormat="1">
      <c r="A196" s="39"/>
      <c r="B196" s="40"/>
      <c r="C196" s="41"/>
      <c r="D196" s="226" t="s">
        <v>139</v>
      </c>
      <c r="E196" s="41"/>
      <c r="F196" s="227" t="s">
        <v>319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81</v>
      </c>
    </row>
    <row r="197" s="2" customFormat="1">
      <c r="A197" s="39"/>
      <c r="B197" s="40"/>
      <c r="C197" s="41"/>
      <c r="D197" s="231" t="s">
        <v>140</v>
      </c>
      <c r="E197" s="41"/>
      <c r="F197" s="232" t="s">
        <v>320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81</v>
      </c>
    </row>
    <row r="198" s="13" customFormat="1">
      <c r="A198" s="13"/>
      <c r="B198" s="233"/>
      <c r="C198" s="234"/>
      <c r="D198" s="226" t="s">
        <v>142</v>
      </c>
      <c r="E198" s="235" t="s">
        <v>19</v>
      </c>
      <c r="F198" s="236" t="s">
        <v>242</v>
      </c>
      <c r="G198" s="234"/>
      <c r="H198" s="235" t="s">
        <v>19</v>
      </c>
      <c r="I198" s="237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142</v>
      </c>
      <c r="AU198" s="242" t="s">
        <v>81</v>
      </c>
      <c r="AV198" s="13" t="s">
        <v>79</v>
      </c>
      <c r="AW198" s="13" t="s">
        <v>33</v>
      </c>
      <c r="AX198" s="13" t="s">
        <v>72</v>
      </c>
      <c r="AY198" s="242" t="s">
        <v>129</v>
      </c>
    </row>
    <row r="199" s="14" customFormat="1">
      <c r="A199" s="14"/>
      <c r="B199" s="243"/>
      <c r="C199" s="244"/>
      <c r="D199" s="226" t="s">
        <v>142</v>
      </c>
      <c r="E199" s="245" t="s">
        <v>19</v>
      </c>
      <c r="F199" s="246" t="s">
        <v>321</v>
      </c>
      <c r="G199" s="244"/>
      <c r="H199" s="247">
        <v>0.35999999999999999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142</v>
      </c>
      <c r="AU199" s="253" t="s">
        <v>81</v>
      </c>
      <c r="AV199" s="14" t="s">
        <v>81</v>
      </c>
      <c r="AW199" s="14" t="s">
        <v>33</v>
      </c>
      <c r="AX199" s="14" t="s">
        <v>72</v>
      </c>
      <c r="AY199" s="253" t="s">
        <v>129</v>
      </c>
    </row>
    <row r="200" s="13" customFormat="1">
      <c r="A200" s="13"/>
      <c r="B200" s="233"/>
      <c r="C200" s="234"/>
      <c r="D200" s="226" t="s">
        <v>142</v>
      </c>
      <c r="E200" s="235" t="s">
        <v>19</v>
      </c>
      <c r="F200" s="236" t="s">
        <v>227</v>
      </c>
      <c r="G200" s="234"/>
      <c r="H200" s="235" t="s">
        <v>19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142</v>
      </c>
      <c r="AU200" s="242" t="s">
        <v>81</v>
      </c>
      <c r="AV200" s="13" t="s">
        <v>79</v>
      </c>
      <c r="AW200" s="13" t="s">
        <v>33</v>
      </c>
      <c r="AX200" s="13" t="s">
        <v>72</v>
      </c>
      <c r="AY200" s="242" t="s">
        <v>129</v>
      </c>
    </row>
    <row r="201" s="13" customFormat="1">
      <c r="A201" s="13"/>
      <c r="B201" s="233"/>
      <c r="C201" s="234"/>
      <c r="D201" s="226" t="s">
        <v>142</v>
      </c>
      <c r="E201" s="235" t="s">
        <v>19</v>
      </c>
      <c r="F201" s="236" t="s">
        <v>228</v>
      </c>
      <c r="G201" s="234"/>
      <c r="H201" s="235" t="s">
        <v>19</v>
      </c>
      <c r="I201" s="237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142</v>
      </c>
      <c r="AU201" s="242" t="s">
        <v>81</v>
      </c>
      <c r="AV201" s="13" t="s">
        <v>79</v>
      </c>
      <c r="AW201" s="13" t="s">
        <v>33</v>
      </c>
      <c r="AX201" s="13" t="s">
        <v>72</v>
      </c>
      <c r="AY201" s="242" t="s">
        <v>129</v>
      </c>
    </row>
    <row r="202" s="14" customFormat="1">
      <c r="A202" s="14"/>
      <c r="B202" s="243"/>
      <c r="C202" s="244"/>
      <c r="D202" s="226" t="s">
        <v>142</v>
      </c>
      <c r="E202" s="245" t="s">
        <v>19</v>
      </c>
      <c r="F202" s="246" t="s">
        <v>322</v>
      </c>
      <c r="G202" s="244"/>
      <c r="H202" s="247">
        <v>7.5599999999999996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142</v>
      </c>
      <c r="AU202" s="253" t="s">
        <v>81</v>
      </c>
      <c r="AV202" s="14" t="s">
        <v>81</v>
      </c>
      <c r="AW202" s="14" t="s">
        <v>33</v>
      </c>
      <c r="AX202" s="14" t="s">
        <v>72</v>
      </c>
      <c r="AY202" s="253" t="s">
        <v>129</v>
      </c>
    </row>
    <row r="203" s="15" customFormat="1">
      <c r="A203" s="15"/>
      <c r="B203" s="254"/>
      <c r="C203" s="255"/>
      <c r="D203" s="226" t="s">
        <v>142</v>
      </c>
      <c r="E203" s="256" t="s">
        <v>19</v>
      </c>
      <c r="F203" s="257" t="s">
        <v>144</v>
      </c>
      <c r="G203" s="255"/>
      <c r="H203" s="258">
        <v>7.9199999999999999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142</v>
      </c>
      <c r="AU203" s="264" t="s">
        <v>81</v>
      </c>
      <c r="AV203" s="15" t="s">
        <v>145</v>
      </c>
      <c r="AW203" s="15" t="s">
        <v>33</v>
      </c>
      <c r="AX203" s="15" t="s">
        <v>79</v>
      </c>
      <c r="AY203" s="264" t="s">
        <v>129</v>
      </c>
    </row>
    <row r="204" s="12" customFormat="1" ht="22.8" customHeight="1">
      <c r="A204" s="12"/>
      <c r="B204" s="197"/>
      <c r="C204" s="198"/>
      <c r="D204" s="199" t="s">
        <v>71</v>
      </c>
      <c r="E204" s="211" t="s">
        <v>151</v>
      </c>
      <c r="F204" s="211" t="s">
        <v>323</v>
      </c>
      <c r="G204" s="198"/>
      <c r="H204" s="198"/>
      <c r="I204" s="201"/>
      <c r="J204" s="212">
        <f>BK204</f>
        <v>0</v>
      </c>
      <c r="K204" s="198"/>
      <c r="L204" s="203"/>
      <c r="M204" s="204"/>
      <c r="N204" s="205"/>
      <c r="O204" s="205"/>
      <c r="P204" s="206">
        <f>SUM(P205:P259)</f>
        <v>0</v>
      </c>
      <c r="Q204" s="205"/>
      <c r="R204" s="206">
        <f>SUM(R205:R259)</f>
        <v>2.1673835299999999</v>
      </c>
      <c r="S204" s="205"/>
      <c r="T204" s="207">
        <f>SUM(T205:T259)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79</v>
      </c>
      <c r="AT204" s="209" t="s">
        <v>71</v>
      </c>
      <c r="AU204" s="209" t="s">
        <v>79</v>
      </c>
      <c r="AY204" s="208" t="s">
        <v>129</v>
      </c>
      <c r="BK204" s="210">
        <f>SUM(BK205:BK259)</f>
        <v>0</v>
      </c>
    </row>
    <row r="205" s="2" customFormat="1" ht="21.75" customHeight="1">
      <c r="A205" s="39"/>
      <c r="B205" s="40"/>
      <c r="C205" s="213" t="s">
        <v>324</v>
      </c>
      <c r="D205" s="213" t="s">
        <v>132</v>
      </c>
      <c r="E205" s="214" t="s">
        <v>325</v>
      </c>
      <c r="F205" s="215" t="s">
        <v>326</v>
      </c>
      <c r="G205" s="216" t="s">
        <v>327</v>
      </c>
      <c r="H205" s="217">
        <v>4</v>
      </c>
      <c r="I205" s="218"/>
      <c r="J205" s="219">
        <f>ROUND(I205*H205,2)</f>
        <v>0</v>
      </c>
      <c r="K205" s="215" t="s">
        <v>136</v>
      </c>
      <c r="L205" s="45"/>
      <c r="M205" s="220" t="s">
        <v>19</v>
      </c>
      <c r="N205" s="221" t="s">
        <v>43</v>
      </c>
      <c r="O205" s="85"/>
      <c r="P205" s="222">
        <f>O205*H205</f>
        <v>0</v>
      </c>
      <c r="Q205" s="222">
        <v>0.048430000000000001</v>
      </c>
      <c r="R205" s="222">
        <f>Q205*H205</f>
        <v>0.19372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145</v>
      </c>
      <c r="AT205" s="224" t="s">
        <v>132</v>
      </c>
      <c r="AU205" s="224" t="s">
        <v>81</v>
      </c>
      <c r="AY205" s="18" t="s">
        <v>129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145</v>
      </c>
      <c r="BM205" s="224" t="s">
        <v>328</v>
      </c>
    </row>
    <row r="206" s="2" customFormat="1">
      <c r="A206" s="39"/>
      <c r="B206" s="40"/>
      <c r="C206" s="41"/>
      <c r="D206" s="226" t="s">
        <v>139</v>
      </c>
      <c r="E206" s="41"/>
      <c r="F206" s="227" t="s">
        <v>329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81</v>
      </c>
    </row>
    <row r="207" s="2" customFormat="1">
      <c r="A207" s="39"/>
      <c r="B207" s="40"/>
      <c r="C207" s="41"/>
      <c r="D207" s="231" t="s">
        <v>140</v>
      </c>
      <c r="E207" s="41"/>
      <c r="F207" s="232" t="s">
        <v>330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81</v>
      </c>
    </row>
    <row r="208" s="13" customFormat="1">
      <c r="A208" s="13"/>
      <c r="B208" s="233"/>
      <c r="C208" s="234"/>
      <c r="D208" s="226" t="s">
        <v>142</v>
      </c>
      <c r="E208" s="235" t="s">
        <v>19</v>
      </c>
      <c r="F208" s="236" t="s">
        <v>331</v>
      </c>
      <c r="G208" s="234"/>
      <c r="H208" s="235" t="s">
        <v>19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142</v>
      </c>
      <c r="AU208" s="242" t="s">
        <v>81</v>
      </c>
      <c r="AV208" s="13" t="s">
        <v>79</v>
      </c>
      <c r="AW208" s="13" t="s">
        <v>33</v>
      </c>
      <c r="AX208" s="13" t="s">
        <v>72</v>
      </c>
      <c r="AY208" s="242" t="s">
        <v>129</v>
      </c>
    </row>
    <row r="209" s="13" customFormat="1">
      <c r="A209" s="13"/>
      <c r="B209" s="233"/>
      <c r="C209" s="234"/>
      <c r="D209" s="226" t="s">
        <v>142</v>
      </c>
      <c r="E209" s="235" t="s">
        <v>19</v>
      </c>
      <c r="F209" s="236" t="s">
        <v>332</v>
      </c>
      <c r="G209" s="234"/>
      <c r="H209" s="235" t="s">
        <v>19</v>
      </c>
      <c r="I209" s="237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142</v>
      </c>
      <c r="AU209" s="242" t="s">
        <v>81</v>
      </c>
      <c r="AV209" s="13" t="s">
        <v>79</v>
      </c>
      <c r="AW209" s="13" t="s">
        <v>33</v>
      </c>
      <c r="AX209" s="13" t="s">
        <v>72</v>
      </c>
      <c r="AY209" s="242" t="s">
        <v>129</v>
      </c>
    </row>
    <row r="210" s="14" customFormat="1">
      <c r="A210" s="14"/>
      <c r="B210" s="243"/>
      <c r="C210" s="244"/>
      <c r="D210" s="226" t="s">
        <v>142</v>
      </c>
      <c r="E210" s="245" t="s">
        <v>19</v>
      </c>
      <c r="F210" s="246" t="s">
        <v>333</v>
      </c>
      <c r="G210" s="244"/>
      <c r="H210" s="247">
        <v>3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142</v>
      </c>
      <c r="AU210" s="253" t="s">
        <v>81</v>
      </c>
      <c r="AV210" s="14" t="s">
        <v>81</v>
      </c>
      <c r="AW210" s="14" t="s">
        <v>33</v>
      </c>
      <c r="AX210" s="14" t="s">
        <v>72</v>
      </c>
      <c r="AY210" s="253" t="s">
        <v>129</v>
      </c>
    </row>
    <row r="211" s="14" customFormat="1">
      <c r="A211" s="14"/>
      <c r="B211" s="243"/>
      <c r="C211" s="244"/>
      <c r="D211" s="226" t="s">
        <v>142</v>
      </c>
      <c r="E211" s="245" t="s">
        <v>19</v>
      </c>
      <c r="F211" s="246" t="s">
        <v>334</v>
      </c>
      <c r="G211" s="244"/>
      <c r="H211" s="247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142</v>
      </c>
      <c r="AU211" s="253" t="s">
        <v>81</v>
      </c>
      <c r="AV211" s="14" t="s">
        <v>81</v>
      </c>
      <c r="AW211" s="14" t="s">
        <v>33</v>
      </c>
      <c r="AX211" s="14" t="s">
        <v>72</v>
      </c>
      <c r="AY211" s="253" t="s">
        <v>129</v>
      </c>
    </row>
    <row r="212" s="15" customFormat="1">
      <c r="A212" s="15"/>
      <c r="B212" s="254"/>
      <c r="C212" s="255"/>
      <c r="D212" s="226" t="s">
        <v>142</v>
      </c>
      <c r="E212" s="256" t="s">
        <v>19</v>
      </c>
      <c r="F212" s="257" t="s">
        <v>144</v>
      </c>
      <c r="G212" s="255"/>
      <c r="H212" s="258">
        <v>4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142</v>
      </c>
      <c r="AU212" s="264" t="s">
        <v>81</v>
      </c>
      <c r="AV212" s="15" t="s">
        <v>145</v>
      </c>
      <c r="AW212" s="15" t="s">
        <v>33</v>
      </c>
      <c r="AX212" s="15" t="s">
        <v>79</v>
      </c>
      <c r="AY212" s="264" t="s">
        <v>129</v>
      </c>
    </row>
    <row r="213" s="2" customFormat="1" ht="21.75" customHeight="1">
      <c r="A213" s="39"/>
      <c r="B213" s="40"/>
      <c r="C213" s="213" t="s">
        <v>335</v>
      </c>
      <c r="D213" s="213" t="s">
        <v>132</v>
      </c>
      <c r="E213" s="214" t="s">
        <v>336</v>
      </c>
      <c r="F213" s="215" t="s">
        <v>337</v>
      </c>
      <c r="G213" s="216" t="s">
        <v>327</v>
      </c>
      <c r="H213" s="217">
        <v>2</v>
      </c>
      <c r="I213" s="218"/>
      <c r="J213" s="219">
        <f>ROUND(I213*H213,2)</f>
        <v>0</v>
      </c>
      <c r="K213" s="215" t="s">
        <v>136</v>
      </c>
      <c r="L213" s="45"/>
      <c r="M213" s="220" t="s">
        <v>19</v>
      </c>
      <c r="N213" s="221" t="s">
        <v>43</v>
      </c>
      <c r="O213" s="85"/>
      <c r="P213" s="222">
        <f>O213*H213</f>
        <v>0</v>
      </c>
      <c r="Q213" s="222">
        <v>0.12021</v>
      </c>
      <c r="R213" s="222">
        <f>Q213*H213</f>
        <v>0.24042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145</v>
      </c>
      <c r="AT213" s="224" t="s">
        <v>132</v>
      </c>
      <c r="AU213" s="224" t="s">
        <v>81</v>
      </c>
      <c r="AY213" s="18" t="s">
        <v>129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145</v>
      </c>
      <c r="BM213" s="224" t="s">
        <v>338</v>
      </c>
    </row>
    <row r="214" s="2" customFormat="1">
      <c r="A214" s="39"/>
      <c r="B214" s="40"/>
      <c r="C214" s="41"/>
      <c r="D214" s="226" t="s">
        <v>139</v>
      </c>
      <c r="E214" s="41"/>
      <c r="F214" s="227" t="s">
        <v>339</v>
      </c>
      <c r="G214" s="41"/>
      <c r="H214" s="41"/>
      <c r="I214" s="228"/>
      <c r="J214" s="41"/>
      <c r="K214" s="41"/>
      <c r="L214" s="45"/>
      <c r="M214" s="229"/>
      <c r="N214" s="23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139</v>
      </c>
      <c r="AU214" s="18" t="s">
        <v>81</v>
      </c>
    </row>
    <row r="215" s="2" customFormat="1">
      <c r="A215" s="39"/>
      <c r="B215" s="40"/>
      <c r="C215" s="41"/>
      <c r="D215" s="231" t="s">
        <v>140</v>
      </c>
      <c r="E215" s="41"/>
      <c r="F215" s="232" t="s">
        <v>340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140</v>
      </c>
      <c r="AU215" s="18" t="s">
        <v>81</v>
      </c>
    </row>
    <row r="216" s="13" customFormat="1">
      <c r="A216" s="13"/>
      <c r="B216" s="233"/>
      <c r="C216" s="234"/>
      <c r="D216" s="226" t="s">
        <v>142</v>
      </c>
      <c r="E216" s="235" t="s">
        <v>19</v>
      </c>
      <c r="F216" s="236" t="s">
        <v>341</v>
      </c>
      <c r="G216" s="234"/>
      <c r="H216" s="235" t="s">
        <v>19</v>
      </c>
      <c r="I216" s="237"/>
      <c r="J216" s="234"/>
      <c r="K216" s="234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142</v>
      </c>
      <c r="AU216" s="242" t="s">
        <v>81</v>
      </c>
      <c r="AV216" s="13" t="s">
        <v>79</v>
      </c>
      <c r="AW216" s="13" t="s">
        <v>33</v>
      </c>
      <c r="AX216" s="13" t="s">
        <v>72</v>
      </c>
      <c r="AY216" s="242" t="s">
        <v>129</v>
      </c>
    </row>
    <row r="217" s="14" customFormat="1">
      <c r="A217" s="14"/>
      <c r="B217" s="243"/>
      <c r="C217" s="244"/>
      <c r="D217" s="226" t="s">
        <v>142</v>
      </c>
      <c r="E217" s="245" t="s">
        <v>19</v>
      </c>
      <c r="F217" s="246" t="s">
        <v>81</v>
      </c>
      <c r="G217" s="244"/>
      <c r="H217" s="247">
        <v>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142</v>
      </c>
      <c r="AU217" s="253" t="s">
        <v>81</v>
      </c>
      <c r="AV217" s="14" t="s">
        <v>81</v>
      </c>
      <c r="AW217" s="14" t="s">
        <v>33</v>
      </c>
      <c r="AX217" s="14" t="s">
        <v>72</v>
      </c>
      <c r="AY217" s="253" t="s">
        <v>129</v>
      </c>
    </row>
    <row r="218" s="15" customFormat="1">
      <c r="A218" s="15"/>
      <c r="B218" s="254"/>
      <c r="C218" s="255"/>
      <c r="D218" s="226" t="s">
        <v>142</v>
      </c>
      <c r="E218" s="256" t="s">
        <v>19</v>
      </c>
      <c r="F218" s="257" t="s">
        <v>144</v>
      </c>
      <c r="G218" s="255"/>
      <c r="H218" s="258">
        <v>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142</v>
      </c>
      <c r="AU218" s="264" t="s">
        <v>81</v>
      </c>
      <c r="AV218" s="15" t="s">
        <v>145</v>
      </c>
      <c r="AW218" s="15" t="s">
        <v>33</v>
      </c>
      <c r="AX218" s="15" t="s">
        <v>79</v>
      </c>
      <c r="AY218" s="264" t="s">
        <v>129</v>
      </c>
    </row>
    <row r="219" s="2" customFormat="1" ht="21.75" customHeight="1">
      <c r="A219" s="39"/>
      <c r="B219" s="40"/>
      <c r="C219" s="213" t="s">
        <v>342</v>
      </c>
      <c r="D219" s="213" t="s">
        <v>132</v>
      </c>
      <c r="E219" s="214" t="s">
        <v>343</v>
      </c>
      <c r="F219" s="215" t="s">
        <v>344</v>
      </c>
      <c r="G219" s="216" t="s">
        <v>327</v>
      </c>
      <c r="H219" s="217">
        <v>2</v>
      </c>
      <c r="I219" s="218"/>
      <c r="J219" s="219">
        <f>ROUND(I219*H219,2)</f>
        <v>0</v>
      </c>
      <c r="K219" s="215" t="s">
        <v>136</v>
      </c>
      <c r="L219" s="45"/>
      <c r="M219" s="220" t="s">
        <v>19</v>
      </c>
      <c r="N219" s="221" t="s">
        <v>43</v>
      </c>
      <c r="O219" s="85"/>
      <c r="P219" s="222">
        <f>O219*H219</f>
        <v>0</v>
      </c>
      <c r="Q219" s="222">
        <v>0.24042</v>
      </c>
      <c r="R219" s="222">
        <f>Q219*H219</f>
        <v>0.48083999999999999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145</v>
      </c>
      <c r="AT219" s="224" t="s">
        <v>132</v>
      </c>
      <c r="AU219" s="224" t="s">
        <v>81</v>
      </c>
      <c r="AY219" s="18" t="s">
        <v>129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79</v>
      </c>
      <c r="BK219" s="225">
        <f>ROUND(I219*H219,2)</f>
        <v>0</v>
      </c>
      <c r="BL219" s="18" t="s">
        <v>145</v>
      </c>
      <c r="BM219" s="224" t="s">
        <v>345</v>
      </c>
    </row>
    <row r="220" s="2" customFormat="1">
      <c r="A220" s="39"/>
      <c r="B220" s="40"/>
      <c r="C220" s="41"/>
      <c r="D220" s="226" t="s">
        <v>139</v>
      </c>
      <c r="E220" s="41"/>
      <c r="F220" s="227" t="s">
        <v>346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139</v>
      </c>
      <c r="AU220" s="18" t="s">
        <v>81</v>
      </c>
    </row>
    <row r="221" s="2" customFormat="1">
      <c r="A221" s="39"/>
      <c r="B221" s="40"/>
      <c r="C221" s="41"/>
      <c r="D221" s="231" t="s">
        <v>140</v>
      </c>
      <c r="E221" s="41"/>
      <c r="F221" s="232" t="s">
        <v>347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140</v>
      </c>
      <c r="AU221" s="18" t="s">
        <v>81</v>
      </c>
    </row>
    <row r="222" s="13" customFormat="1">
      <c r="A222" s="13"/>
      <c r="B222" s="233"/>
      <c r="C222" s="234"/>
      <c r="D222" s="226" t="s">
        <v>142</v>
      </c>
      <c r="E222" s="235" t="s">
        <v>19</v>
      </c>
      <c r="F222" s="236" t="s">
        <v>348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142</v>
      </c>
      <c r="AU222" s="242" t="s">
        <v>81</v>
      </c>
      <c r="AV222" s="13" t="s">
        <v>79</v>
      </c>
      <c r="AW222" s="13" t="s">
        <v>33</v>
      </c>
      <c r="AX222" s="13" t="s">
        <v>72</v>
      </c>
      <c r="AY222" s="242" t="s">
        <v>129</v>
      </c>
    </row>
    <row r="223" s="14" customFormat="1">
      <c r="A223" s="14"/>
      <c r="B223" s="243"/>
      <c r="C223" s="244"/>
      <c r="D223" s="226" t="s">
        <v>142</v>
      </c>
      <c r="E223" s="245" t="s">
        <v>19</v>
      </c>
      <c r="F223" s="246" t="s">
        <v>81</v>
      </c>
      <c r="G223" s="244"/>
      <c r="H223" s="247">
        <v>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142</v>
      </c>
      <c r="AU223" s="253" t="s">
        <v>81</v>
      </c>
      <c r="AV223" s="14" t="s">
        <v>81</v>
      </c>
      <c r="AW223" s="14" t="s">
        <v>33</v>
      </c>
      <c r="AX223" s="14" t="s">
        <v>72</v>
      </c>
      <c r="AY223" s="253" t="s">
        <v>129</v>
      </c>
    </row>
    <row r="224" s="15" customFormat="1">
      <c r="A224" s="15"/>
      <c r="B224" s="254"/>
      <c r="C224" s="255"/>
      <c r="D224" s="226" t="s">
        <v>142</v>
      </c>
      <c r="E224" s="256" t="s">
        <v>19</v>
      </c>
      <c r="F224" s="257" t="s">
        <v>144</v>
      </c>
      <c r="G224" s="255"/>
      <c r="H224" s="258">
        <v>2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142</v>
      </c>
      <c r="AU224" s="264" t="s">
        <v>81</v>
      </c>
      <c r="AV224" s="15" t="s">
        <v>145</v>
      </c>
      <c r="AW224" s="15" t="s">
        <v>33</v>
      </c>
      <c r="AX224" s="15" t="s">
        <v>79</v>
      </c>
      <c r="AY224" s="264" t="s">
        <v>129</v>
      </c>
    </row>
    <row r="225" s="2" customFormat="1" ht="16.5" customHeight="1">
      <c r="A225" s="39"/>
      <c r="B225" s="40"/>
      <c r="C225" s="213" t="s">
        <v>349</v>
      </c>
      <c r="D225" s="213" t="s">
        <v>132</v>
      </c>
      <c r="E225" s="214" t="s">
        <v>350</v>
      </c>
      <c r="F225" s="215" t="s">
        <v>351</v>
      </c>
      <c r="G225" s="216" t="s">
        <v>232</v>
      </c>
      <c r="H225" s="217">
        <v>0.22900000000000001</v>
      </c>
      <c r="I225" s="218"/>
      <c r="J225" s="219">
        <f>ROUND(I225*H225,2)</f>
        <v>0</v>
      </c>
      <c r="K225" s="215" t="s">
        <v>136</v>
      </c>
      <c r="L225" s="45"/>
      <c r="M225" s="220" t="s">
        <v>19</v>
      </c>
      <c r="N225" s="221" t="s">
        <v>43</v>
      </c>
      <c r="O225" s="85"/>
      <c r="P225" s="222">
        <f>O225*H225</f>
        <v>0</v>
      </c>
      <c r="Q225" s="222">
        <v>2.39757</v>
      </c>
      <c r="R225" s="222">
        <f>Q225*H225</f>
        <v>0.54904353000000006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145</v>
      </c>
      <c r="AT225" s="224" t="s">
        <v>132</v>
      </c>
      <c r="AU225" s="224" t="s">
        <v>81</v>
      </c>
      <c r="AY225" s="18" t="s">
        <v>129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79</v>
      </c>
      <c r="BK225" s="225">
        <f>ROUND(I225*H225,2)</f>
        <v>0</v>
      </c>
      <c r="BL225" s="18" t="s">
        <v>145</v>
      </c>
      <c r="BM225" s="224" t="s">
        <v>352</v>
      </c>
    </row>
    <row r="226" s="2" customFormat="1">
      <c r="A226" s="39"/>
      <c r="B226" s="40"/>
      <c r="C226" s="41"/>
      <c r="D226" s="226" t="s">
        <v>139</v>
      </c>
      <c r="E226" s="41"/>
      <c r="F226" s="227" t="s">
        <v>353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139</v>
      </c>
      <c r="AU226" s="18" t="s">
        <v>81</v>
      </c>
    </row>
    <row r="227" s="2" customFormat="1">
      <c r="A227" s="39"/>
      <c r="B227" s="40"/>
      <c r="C227" s="41"/>
      <c r="D227" s="231" t="s">
        <v>140</v>
      </c>
      <c r="E227" s="41"/>
      <c r="F227" s="232" t="s">
        <v>354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140</v>
      </c>
      <c r="AU227" s="18" t="s">
        <v>81</v>
      </c>
    </row>
    <row r="228" s="13" customFormat="1">
      <c r="A228" s="13"/>
      <c r="B228" s="233"/>
      <c r="C228" s="234"/>
      <c r="D228" s="226" t="s">
        <v>142</v>
      </c>
      <c r="E228" s="235" t="s">
        <v>19</v>
      </c>
      <c r="F228" s="236" t="s">
        <v>355</v>
      </c>
      <c r="G228" s="234"/>
      <c r="H228" s="235" t="s">
        <v>19</v>
      </c>
      <c r="I228" s="237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142</v>
      </c>
      <c r="AU228" s="242" t="s">
        <v>81</v>
      </c>
      <c r="AV228" s="13" t="s">
        <v>79</v>
      </c>
      <c r="AW228" s="13" t="s">
        <v>33</v>
      </c>
      <c r="AX228" s="13" t="s">
        <v>72</v>
      </c>
      <c r="AY228" s="242" t="s">
        <v>129</v>
      </c>
    </row>
    <row r="229" s="13" customFormat="1">
      <c r="A229" s="13"/>
      <c r="B229" s="233"/>
      <c r="C229" s="234"/>
      <c r="D229" s="226" t="s">
        <v>142</v>
      </c>
      <c r="E229" s="235" t="s">
        <v>19</v>
      </c>
      <c r="F229" s="236" t="s">
        <v>356</v>
      </c>
      <c r="G229" s="234"/>
      <c r="H229" s="235" t="s">
        <v>19</v>
      </c>
      <c r="I229" s="237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142</v>
      </c>
      <c r="AU229" s="242" t="s">
        <v>81</v>
      </c>
      <c r="AV229" s="13" t="s">
        <v>79</v>
      </c>
      <c r="AW229" s="13" t="s">
        <v>33</v>
      </c>
      <c r="AX229" s="13" t="s">
        <v>72</v>
      </c>
      <c r="AY229" s="242" t="s">
        <v>129</v>
      </c>
    </row>
    <row r="230" s="14" customFormat="1">
      <c r="A230" s="14"/>
      <c r="B230" s="243"/>
      <c r="C230" s="244"/>
      <c r="D230" s="226" t="s">
        <v>142</v>
      </c>
      <c r="E230" s="245" t="s">
        <v>19</v>
      </c>
      <c r="F230" s="246" t="s">
        <v>357</v>
      </c>
      <c r="G230" s="244"/>
      <c r="H230" s="247">
        <v>0.106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142</v>
      </c>
      <c r="AU230" s="253" t="s">
        <v>81</v>
      </c>
      <c r="AV230" s="14" t="s">
        <v>81</v>
      </c>
      <c r="AW230" s="14" t="s">
        <v>33</v>
      </c>
      <c r="AX230" s="14" t="s">
        <v>72</v>
      </c>
      <c r="AY230" s="253" t="s">
        <v>129</v>
      </c>
    </row>
    <row r="231" s="13" customFormat="1">
      <c r="A231" s="13"/>
      <c r="B231" s="233"/>
      <c r="C231" s="234"/>
      <c r="D231" s="226" t="s">
        <v>142</v>
      </c>
      <c r="E231" s="235" t="s">
        <v>19</v>
      </c>
      <c r="F231" s="236" t="s">
        <v>358</v>
      </c>
      <c r="G231" s="234"/>
      <c r="H231" s="235" t="s">
        <v>19</v>
      </c>
      <c r="I231" s="237"/>
      <c r="J231" s="234"/>
      <c r="K231" s="234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142</v>
      </c>
      <c r="AU231" s="242" t="s">
        <v>81</v>
      </c>
      <c r="AV231" s="13" t="s">
        <v>79</v>
      </c>
      <c r="AW231" s="13" t="s">
        <v>33</v>
      </c>
      <c r="AX231" s="13" t="s">
        <v>72</v>
      </c>
      <c r="AY231" s="242" t="s">
        <v>129</v>
      </c>
    </row>
    <row r="232" s="14" customFormat="1">
      <c r="A232" s="14"/>
      <c r="B232" s="243"/>
      <c r="C232" s="244"/>
      <c r="D232" s="226" t="s">
        <v>142</v>
      </c>
      <c r="E232" s="245" t="s">
        <v>19</v>
      </c>
      <c r="F232" s="246" t="s">
        <v>359</v>
      </c>
      <c r="G232" s="244"/>
      <c r="H232" s="247">
        <v>0.084000000000000005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142</v>
      </c>
      <c r="AU232" s="253" t="s">
        <v>81</v>
      </c>
      <c r="AV232" s="14" t="s">
        <v>81</v>
      </c>
      <c r="AW232" s="14" t="s">
        <v>33</v>
      </c>
      <c r="AX232" s="14" t="s">
        <v>72</v>
      </c>
      <c r="AY232" s="253" t="s">
        <v>129</v>
      </c>
    </row>
    <row r="233" s="13" customFormat="1">
      <c r="A233" s="13"/>
      <c r="B233" s="233"/>
      <c r="C233" s="234"/>
      <c r="D233" s="226" t="s">
        <v>142</v>
      </c>
      <c r="E233" s="235" t="s">
        <v>19</v>
      </c>
      <c r="F233" s="236" t="s">
        <v>360</v>
      </c>
      <c r="G233" s="234"/>
      <c r="H233" s="235" t="s">
        <v>19</v>
      </c>
      <c r="I233" s="237"/>
      <c r="J233" s="234"/>
      <c r="K233" s="234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142</v>
      </c>
      <c r="AU233" s="242" t="s">
        <v>81</v>
      </c>
      <c r="AV233" s="13" t="s">
        <v>79</v>
      </c>
      <c r="AW233" s="13" t="s">
        <v>33</v>
      </c>
      <c r="AX233" s="13" t="s">
        <v>72</v>
      </c>
      <c r="AY233" s="242" t="s">
        <v>129</v>
      </c>
    </row>
    <row r="234" s="14" customFormat="1">
      <c r="A234" s="14"/>
      <c r="B234" s="243"/>
      <c r="C234" s="244"/>
      <c r="D234" s="226" t="s">
        <v>142</v>
      </c>
      <c r="E234" s="245" t="s">
        <v>19</v>
      </c>
      <c r="F234" s="246" t="s">
        <v>361</v>
      </c>
      <c r="G234" s="244"/>
      <c r="H234" s="247">
        <v>0.031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142</v>
      </c>
      <c r="AU234" s="253" t="s">
        <v>81</v>
      </c>
      <c r="AV234" s="14" t="s">
        <v>81</v>
      </c>
      <c r="AW234" s="14" t="s">
        <v>33</v>
      </c>
      <c r="AX234" s="14" t="s">
        <v>72</v>
      </c>
      <c r="AY234" s="253" t="s">
        <v>129</v>
      </c>
    </row>
    <row r="235" s="13" customFormat="1">
      <c r="A235" s="13"/>
      <c r="B235" s="233"/>
      <c r="C235" s="234"/>
      <c r="D235" s="226" t="s">
        <v>142</v>
      </c>
      <c r="E235" s="235" t="s">
        <v>19</v>
      </c>
      <c r="F235" s="236" t="s">
        <v>242</v>
      </c>
      <c r="G235" s="234"/>
      <c r="H235" s="235" t="s">
        <v>19</v>
      </c>
      <c r="I235" s="237"/>
      <c r="J235" s="234"/>
      <c r="K235" s="234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142</v>
      </c>
      <c r="AU235" s="242" t="s">
        <v>81</v>
      </c>
      <c r="AV235" s="13" t="s">
        <v>79</v>
      </c>
      <c r="AW235" s="13" t="s">
        <v>33</v>
      </c>
      <c r="AX235" s="13" t="s">
        <v>72</v>
      </c>
      <c r="AY235" s="242" t="s">
        <v>129</v>
      </c>
    </row>
    <row r="236" s="13" customFormat="1">
      <c r="A236" s="13"/>
      <c r="B236" s="233"/>
      <c r="C236" s="234"/>
      <c r="D236" s="226" t="s">
        <v>142</v>
      </c>
      <c r="E236" s="235" t="s">
        <v>19</v>
      </c>
      <c r="F236" s="236" t="s">
        <v>362</v>
      </c>
      <c r="G236" s="234"/>
      <c r="H236" s="235" t="s">
        <v>19</v>
      </c>
      <c r="I236" s="237"/>
      <c r="J236" s="234"/>
      <c r="K236" s="234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142</v>
      </c>
      <c r="AU236" s="242" t="s">
        <v>81</v>
      </c>
      <c r="AV236" s="13" t="s">
        <v>79</v>
      </c>
      <c r="AW236" s="13" t="s">
        <v>33</v>
      </c>
      <c r="AX236" s="13" t="s">
        <v>72</v>
      </c>
      <c r="AY236" s="242" t="s">
        <v>129</v>
      </c>
    </row>
    <row r="237" s="14" customFormat="1">
      <c r="A237" s="14"/>
      <c r="B237" s="243"/>
      <c r="C237" s="244"/>
      <c r="D237" s="226" t="s">
        <v>142</v>
      </c>
      <c r="E237" s="245" t="s">
        <v>19</v>
      </c>
      <c r="F237" s="246" t="s">
        <v>363</v>
      </c>
      <c r="G237" s="244"/>
      <c r="H237" s="247">
        <v>0.0080000000000000002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142</v>
      </c>
      <c r="AU237" s="253" t="s">
        <v>81</v>
      </c>
      <c r="AV237" s="14" t="s">
        <v>81</v>
      </c>
      <c r="AW237" s="14" t="s">
        <v>33</v>
      </c>
      <c r="AX237" s="14" t="s">
        <v>72</v>
      </c>
      <c r="AY237" s="253" t="s">
        <v>129</v>
      </c>
    </row>
    <row r="238" s="15" customFormat="1">
      <c r="A238" s="15"/>
      <c r="B238" s="254"/>
      <c r="C238" s="255"/>
      <c r="D238" s="226" t="s">
        <v>142</v>
      </c>
      <c r="E238" s="256" t="s">
        <v>19</v>
      </c>
      <c r="F238" s="257" t="s">
        <v>144</v>
      </c>
      <c r="G238" s="255"/>
      <c r="H238" s="258">
        <v>0.22900000000000001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142</v>
      </c>
      <c r="AU238" s="264" t="s">
        <v>81</v>
      </c>
      <c r="AV238" s="15" t="s">
        <v>145</v>
      </c>
      <c r="AW238" s="15" t="s">
        <v>33</v>
      </c>
      <c r="AX238" s="15" t="s">
        <v>79</v>
      </c>
      <c r="AY238" s="264" t="s">
        <v>129</v>
      </c>
    </row>
    <row r="239" s="2" customFormat="1" ht="21.75" customHeight="1">
      <c r="A239" s="39"/>
      <c r="B239" s="40"/>
      <c r="C239" s="213" t="s">
        <v>364</v>
      </c>
      <c r="D239" s="213" t="s">
        <v>132</v>
      </c>
      <c r="E239" s="214" t="s">
        <v>365</v>
      </c>
      <c r="F239" s="215" t="s">
        <v>366</v>
      </c>
      <c r="G239" s="216" t="s">
        <v>327</v>
      </c>
      <c r="H239" s="217">
        <v>16</v>
      </c>
      <c r="I239" s="218"/>
      <c r="J239" s="219">
        <f>ROUND(I239*H239,2)</f>
        <v>0</v>
      </c>
      <c r="K239" s="215" t="s">
        <v>136</v>
      </c>
      <c r="L239" s="45"/>
      <c r="M239" s="220" t="s">
        <v>19</v>
      </c>
      <c r="N239" s="221" t="s">
        <v>43</v>
      </c>
      <c r="O239" s="85"/>
      <c r="P239" s="222">
        <f>O239*H239</f>
        <v>0</v>
      </c>
      <c r="Q239" s="222">
        <v>0.023910000000000001</v>
      </c>
      <c r="R239" s="222">
        <f>Q239*H239</f>
        <v>0.38256000000000001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145</v>
      </c>
      <c r="AT239" s="224" t="s">
        <v>132</v>
      </c>
      <c r="AU239" s="224" t="s">
        <v>81</v>
      </c>
      <c r="AY239" s="18" t="s">
        <v>129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79</v>
      </c>
      <c r="BK239" s="225">
        <f>ROUND(I239*H239,2)</f>
        <v>0</v>
      </c>
      <c r="BL239" s="18" t="s">
        <v>145</v>
      </c>
      <c r="BM239" s="224" t="s">
        <v>367</v>
      </c>
    </row>
    <row r="240" s="2" customFormat="1">
      <c r="A240" s="39"/>
      <c r="B240" s="40"/>
      <c r="C240" s="41"/>
      <c r="D240" s="226" t="s">
        <v>139</v>
      </c>
      <c r="E240" s="41"/>
      <c r="F240" s="227" t="s">
        <v>368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81</v>
      </c>
    </row>
    <row r="241" s="2" customFormat="1">
      <c r="A241" s="39"/>
      <c r="B241" s="40"/>
      <c r="C241" s="41"/>
      <c r="D241" s="231" t="s">
        <v>140</v>
      </c>
      <c r="E241" s="41"/>
      <c r="F241" s="232" t="s">
        <v>369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140</v>
      </c>
      <c r="AU241" s="18" t="s">
        <v>81</v>
      </c>
    </row>
    <row r="242" s="13" customFormat="1">
      <c r="A242" s="13"/>
      <c r="B242" s="233"/>
      <c r="C242" s="234"/>
      <c r="D242" s="226" t="s">
        <v>142</v>
      </c>
      <c r="E242" s="235" t="s">
        <v>19</v>
      </c>
      <c r="F242" s="236" t="s">
        <v>331</v>
      </c>
      <c r="G242" s="234"/>
      <c r="H242" s="235" t="s">
        <v>19</v>
      </c>
      <c r="I242" s="237"/>
      <c r="J242" s="234"/>
      <c r="K242" s="234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142</v>
      </c>
      <c r="AU242" s="242" t="s">
        <v>81</v>
      </c>
      <c r="AV242" s="13" t="s">
        <v>79</v>
      </c>
      <c r="AW242" s="13" t="s">
        <v>33</v>
      </c>
      <c r="AX242" s="13" t="s">
        <v>72</v>
      </c>
      <c r="AY242" s="242" t="s">
        <v>129</v>
      </c>
    </row>
    <row r="243" s="13" customFormat="1">
      <c r="A243" s="13"/>
      <c r="B243" s="233"/>
      <c r="C243" s="234"/>
      <c r="D243" s="226" t="s">
        <v>142</v>
      </c>
      <c r="E243" s="235" t="s">
        <v>19</v>
      </c>
      <c r="F243" s="236" t="s">
        <v>332</v>
      </c>
      <c r="G243" s="234"/>
      <c r="H243" s="235" t="s">
        <v>19</v>
      </c>
      <c r="I243" s="237"/>
      <c r="J243" s="234"/>
      <c r="K243" s="234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142</v>
      </c>
      <c r="AU243" s="242" t="s">
        <v>81</v>
      </c>
      <c r="AV243" s="13" t="s">
        <v>79</v>
      </c>
      <c r="AW243" s="13" t="s">
        <v>33</v>
      </c>
      <c r="AX243" s="13" t="s">
        <v>72</v>
      </c>
      <c r="AY243" s="242" t="s">
        <v>129</v>
      </c>
    </row>
    <row r="244" s="14" customFormat="1">
      <c r="A244" s="14"/>
      <c r="B244" s="243"/>
      <c r="C244" s="244"/>
      <c r="D244" s="226" t="s">
        <v>142</v>
      </c>
      <c r="E244" s="245" t="s">
        <v>19</v>
      </c>
      <c r="F244" s="246" t="s">
        <v>370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142</v>
      </c>
      <c r="AU244" s="253" t="s">
        <v>81</v>
      </c>
      <c r="AV244" s="14" t="s">
        <v>81</v>
      </c>
      <c r="AW244" s="14" t="s">
        <v>33</v>
      </c>
      <c r="AX244" s="14" t="s">
        <v>72</v>
      </c>
      <c r="AY244" s="253" t="s">
        <v>129</v>
      </c>
    </row>
    <row r="245" s="13" customFormat="1">
      <c r="A245" s="13"/>
      <c r="B245" s="233"/>
      <c r="C245" s="234"/>
      <c r="D245" s="226" t="s">
        <v>142</v>
      </c>
      <c r="E245" s="235" t="s">
        <v>19</v>
      </c>
      <c r="F245" s="236" t="s">
        <v>356</v>
      </c>
      <c r="G245" s="234"/>
      <c r="H245" s="235" t="s">
        <v>19</v>
      </c>
      <c r="I245" s="237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142</v>
      </c>
      <c r="AU245" s="242" t="s">
        <v>81</v>
      </c>
      <c r="AV245" s="13" t="s">
        <v>79</v>
      </c>
      <c r="AW245" s="13" t="s">
        <v>33</v>
      </c>
      <c r="AX245" s="13" t="s">
        <v>72</v>
      </c>
      <c r="AY245" s="242" t="s">
        <v>129</v>
      </c>
    </row>
    <row r="246" s="14" customFormat="1">
      <c r="A246" s="14"/>
      <c r="B246" s="243"/>
      <c r="C246" s="244"/>
      <c r="D246" s="226" t="s">
        <v>142</v>
      </c>
      <c r="E246" s="245" t="s">
        <v>19</v>
      </c>
      <c r="F246" s="246" t="s">
        <v>371</v>
      </c>
      <c r="G246" s="244"/>
      <c r="H246" s="247">
        <v>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142</v>
      </c>
      <c r="AU246" s="253" t="s">
        <v>81</v>
      </c>
      <c r="AV246" s="14" t="s">
        <v>81</v>
      </c>
      <c r="AW246" s="14" t="s">
        <v>33</v>
      </c>
      <c r="AX246" s="14" t="s">
        <v>72</v>
      </c>
      <c r="AY246" s="253" t="s">
        <v>129</v>
      </c>
    </row>
    <row r="247" s="13" customFormat="1">
      <c r="A247" s="13"/>
      <c r="B247" s="233"/>
      <c r="C247" s="234"/>
      <c r="D247" s="226" t="s">
        <v>142</v>
      </c>
      <c r="E247" s="235" t="s">
        <v>19</v>
      </c>
      <c r="F247" s="236" t="s">
        <v>372</v>
      </c>
      <c r="G247" s="234"/>
      <c r="H247" s="235" t="s">
        <v>19</v>
      </c>
      <c r="I247" s="237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142</v>
      </c>
      <c r="AU247" s="242" t="s">
        <v>81</v>
      </c>
      <c r="AV247" s="13" t="s">
        <v>79</v>
      </c>
      <c r="AW247" s="13" t="s">
        <v>33</v>
      </c>
      <c r="AX247" s="13" t="s">
        <v>72</v>
      </c>
      <c r="AY247" s="242" t="s">
        <v>129</v>
      </c>
    </row>
    <row r="248" s="14" customFormat="1">
      <c r="A248" s="14"/>
      <c r="B248" s="243"/>
      <c r="C248" s="244"/>
      <c r="D248" s="226" t="s">
        <v>142</v>
      </c>
      <c r="E248" s="245" t="s">
        <v>19</v>
      </c>
      <c r="F248" s="246" t="s">
        <v>373</v>
      </c>
      <c r="G248" s="244"/>
      <c r="H248" s="247">
        <v>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142</v>
      </c>
      <c r="AU248" s="253" t="s">
        <v>81</v>
      </c>
      <c r="AV248" s="14" t="s">
        <v>81</v>
      </c>
      <c r="AW248" s="14" t="s">
        <v>33</v>
      </c>
      <c r="AX248" s="14" t="s">
        <v>72</v>
      </c>
      <c r="AY248" s="253" t="s">
        <v>129</v>
      </c>
    </row>
    <row r="249" s="13" customFormat="1">
      <c r="A249" s="13"/>
      <c r="B249" s="233"/>
      <c r="C249" s="234"/>
      <c r="D249" s="226" t="s">
        <v>142</v>
      </c>
      <c r="E249" s="235" t="s">
        <v>19</v>
      </c>
      <c r="F249" s="236" t="s">
        <v>360</v>
      </c>
      <c r="G249" s="234"/>
      <c r="H249" s="235" t="s">
        <v>19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142</v>
      </c>
      <c r="AU249" s="242" t="s">
        <v>81</v>
      </c>
      <c r="AV249" s="13" t="s">
        <v>79</v>
      </c>
      <c r="AW249" s="13" t="s">
        <v>33</v>
      </c>
      <c r="AX249" s="13" t="s">
        <v>72</v>
      </c>
      <c r="AY249" s="242" t="s">
        <v>129</v>
      </c>
    </row>
    <row r="250" s="14" customFormat="1">
      <c r="A250" s="14"/>
      <c r="B250" s="243"/>
      <c r="C250" s="244"/>
      <c r="D250" s="226" t="s">
        <v>142</v>
      </c>
      <c r="E250" s="245" t="s">
        <v>19</v>
      </c>
      <c r="F250" s="246" t="s">
        <v>374</v>
      </c>
      <c r="G250" s="244"/>
      <c r="H250" s="247">
        <v>4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142</v>
      </c>
      <c r="AU250" s="253" t="s">
        <v>81</v>
      </c>
      <c r="AV250" s="14" t="s">
        <v>81</v>
      </c>
      <c r="AW250" s="14" t="s">
        <v>33</v>
      </c>
      <c r="AX250" s="14" t="s">
        <v>72</v>
      </c>
      <c r="AY250" s="253" t="s">
        <v>129</v>
      </c>
    </row>
    <row r="251" s="15" customFormat="1">
      <c r="A251" s="15"/>
      <c r="B251" s="254"/>
      <c r="C251" s="255"/>
      <c r="D251" s="226" t="s">
        <v>142</v>
      </c>
      <c r="E251" s="256" t="s">
        <v>19</v>
      </c>
      <c r="F251" s="257" t="s">
        <v>144</v>
      </c>
      <c r="G251" s="255"/>
      <c r="H251" s="258">
        <v>16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142</v>
      </c>
      <c r="AU251" s="264" t="s">
        <v>81</v>
      </c>
      <c r="AV251" s="15" t="s">
        <v>145</v>
      </c>
      <c r="AW251" s="15" t="s">
        <v>33</v>
      </c>
      <c r="AX251" s="15" t="s">
        <v>79</v>
      </c>
      <c r="AY251" s="264" t="s">
        <v>129</v>
      </c>
    </row>
    <row r="252" s="2" customFormat="1" ht="16.5" customHeight="1">
      <c r="A252" s="39"/>
      <c r="B252" s="40"/>
      <c r="C252" s="213" t="s">
        <v>7</v>
      </c>
      <c r="D252" s="213" t="s">
        <v>132</v>
      </c>
      <c r="E252" s="214" t="s">
        <v>375</v>
      </c>
      <c r="F252" s="215" t="s">
        <v>376</v>
      </c>
      <c r="G252" s="216" t="s">
        <v>223</v>
      </c>
      <c r="H252" s="217">
        <v>2</v>
      </c>
      <c r="I252" s="218"/>
      <c r="J252" s="219">
        <f>ROUND(I252*H252,2)</f>
        <v>0</v>
      </c>
      <c r="K252" s="215" t="s">
        <v>136</v>
      </c>
      <c r="L252" s="45"/>
      <c r="M252" s="220" t="s">
        <v>19</v>
      </c>
      <c r="N252" s="221" t="s">
        <v>43</v>
      </c>
      <c r="O252" s="85"/>
      <c r="P252" s="222">
        <f>O252*H252</f>
        <v>0</v>
      </c>
      <c r="Q252" s="222">
        <v>0.16039999999999999</v>
      </c>
      <c r="R252" s="222">
        <f>Q252*H252</f>
        <v>0.32079999999999997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145</v>
      </c>
      <c r="AT252" s="224" t="s">
        <v>132</v>
      </c>
      <c r="AU252" s="224" t="s">
        <v>81</v>
      </c>
      <c r="AY252" s="18" t="s">
        <v>129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145</v>
      </c>
      <c r="BM252" s="224" t="s">
        <v>377</v>
      </c>
    </row>
    <row r="253" s="2" customFormat="1">
      <c r="A253" s="39"/>
      <c r="B253" s="40"/>
      <c r="C253" s="41"/>
      <c r="D253" s="226" t="s">
        <v>139</v>
      </c>
      <c r="E253" s="41"/>
      <c r="F253" s="227" t="s">
        <v>378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81</v>
      </c>
    </row>
    <row r="254" s="2" customFormat="1">
      <c r="A254" s="39"/>
      <c r="B254" s="40"/>
      <c r="C254" s="41"/>
      <c r="D254" s="231" t="s">
        <v>140</v>
      </c>
      <c r="E254" s="41"/>
      <c r="F254" s="232" t="s">
        <v>379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140</v>
      </c>
      <c r="AU254" s="18" t="s">
        <v>81</v>
      </c>
    </row>
    <row r="255" s="13" customFormat="1">
      <c r="A255" s="13"/>
      <c r="B255" s="233"/>
      <c r="C255" s="234"/>
      <c r="D255" s="226" t="s">
        <v>142</v>
      </c>
      <c r="E255" s="235" t="s">
        <v>19</v>
      </c>
      <c r="F255" s="236" t="s">
        <v>380</v>
      </c>
      <c r="G255" s="234"/>
      <c r="H255" s="235" t="s">
        <v>19</v>
      </c>
      <c r="I255" s="237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142</v>
      </c>
      <c r="AU255" s="242" t="s">
        <v>81</v>
      </c>
      <c r="AV255" s="13" t="s">
        <v>79</v>
      </c>
      <c r="AW255" s="13" t="s">
        <v>33</v>
      </c>
      <c r="AX255" s="13" t="s">
        <v>72</v>
      </c>
      <c r="AY255" s="242" t="s">
        <v>129</v>
      </c>
    </row>
    <row r="256" s="14" customFormat="1">
      <c r="A256" s="14"/>
      <c r="B256" s="243"/>
      <c r="C256" s="244"/>
      <c r="D256" s="226" t="s">
        <v>142</v>
      </c>
      <c r="E256" s="245" t="s">
        <v>19</v>
      </c>
      <c r="F256" s="246" t="s">
        <v>381</v>
      </c>
      <c r="G256" s="244"/>
      <c r="H256" s="247">
        <v>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142</v>
      </c>
      <c r="AU256" s="253" t="s">
        <v>81</v>
      </c>
      <c r="AV256" s="14" t="s">
        <v>81</v>
      </c>
      <c r="AW256" s="14" t="s">
        <v>33</v>
      </c>
      <c r="AX256" s="14" t="s">
        <v>72</v>
      </c>
      <c r="AY256" s="253" t="s">
        <v>129</v>
      </c>
    </row>
    <row r="257" s="13" customFormat="1">
      <c r="A257" s="13"/>
      <c r="B257" s="233"/>
      <c r="C257" s="234"/>
      <c r="D257" s="226" t="s">
        <v>142</v>
      </c>
      <c r="E257" s="235" t="s">
        <v>19</v>
      </c>
      <c r="F257" s="236" t="s">
        <v>382</v>
      </c>
      <c r="G257" s="234"/>
      <c r="H257" s="235" t="s">
        <v>19</v>
      </c>
      <c r="I257" s="237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142</v>
      </c>
      <c r="AU257" s="242" t="s">
        <v>81</v>
      </c>
      <c r="AV257" s="13" t="s">
        <v>79</v>
      </c>
      <c r="AW257" s="13" t="s">
        <v>33</v>
      </c>
      <c r="AX257" s="13" t="s">
        <v>72</v>
      </c>
      <c r="AY257" s="242" t="s">
        <v>129</v>
      </c>
    </row>
    <row r="258" s="14" customFormat="1">
      <c r="A258" s="14"/>
      <c r="B258" s="243"/>
      <c r="C258" s="244"/>
      <c r="D258" s="226" t="s">
        <v>142</v>
      </c>
      <c r="E258" s="245" t="s">
        <v>19</v>
      </c>
      <c r="F258" s="246" t="s">
        <v>381</v>
      </c>
      <c r="G258" s="244"/>
      <c r="H258" s="247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142</v>
      </c>
      <c r="AU258" s="253" t="s">
        <v>81</v>
      </c>
      <c r="AV258" s="14" t="s">
        <v>81</v>
      </c>
      <c r="AW258" s="14" t="s">
        <v>33</v>
      </c>
      <c r="AX258" s="14" t="s">
        <v>72</v>
      </c>
      <c r="AY258" s="253" t="s">
        <v>129</v>
      </c>
    </row>
    <row r="259" s="15" customFormat="1">
      <c r="A259" s="15"/>
      <c r="B259" s="254"/>
      <c r="C259" s="255"/>
      <c r="D259" s="226" t="s">
        <v>142</v>
      </c>
      <c r="E259" s="256" t="s">
        <v>19</v>
      </c>
      <c r="F259" s="257" t="s">
        <v>144</v>
      </c>
      <c r="G259" s="255"/>
      <c r="H259" s="258">
        <v>2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142</v>
      </c>
      <c r="AU259" s="264" t="s">
        <v>81</v>
      </c>
      <c r="AV259" s="15" t="s">
        <v>145</v>
      </c>
      <c r="AW259" s="15" t="s">
        <v>33</v>
      </c>
      <c r="AX259" s="15" t="s">
        <v>79</v>
      </c>
      <c r="AY259" s="264" t="s">
        <v>129</v>
      </c>
    </row>
    <row r="260" s="12" customFormat="1" ht="22.8" customHeight="1">
      <c r="A260" s="12"/>
      <c r="B260" s="197"/>
      <c r="C260" s="198"/>
      <c r="D260" s="199" t="s">
        <v>71</v>
      </c>
      <c r="E260" s="211" t="s">
        <v>145</v>
      </c>
      <c r="F260" s="211" t="s">
        <v>383</v>
      </c>
      <c r="G260" s="198"/>
      <c r="H260" s="198"/>
      <c r="I260" s="201"/>
      <c r="J260" s="212">
        <f>BK260</f>
        <v>0</v>
      </c>
      <c r="K260" s="198"/>
      <c r="L260" s="203"/>
      <c r="M260" s="204"/>
      <c r="N260" s="205"/>
      <c r="O260" s="205"/>
      <c r="P260" s="206">
        <f>SUM(P261:P291)</f>
        <v>0</v>
      </c>
      <c r="Q260" s="205"/>
      <c r="R260" s="206">
        <f>SUM(R261:R291)</f>
        <v>0.48159000000000002</v>
      </c>
      <c r="S260" s="205"/>
      <c r="T260" s="207">
        <f>SUM(T261:T291)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8" t="s">
        <v>79</v>
      </c>
      <c r="AT260" s="209" t="s">
        <v>71</v>
      </c>
      <c r="AU260" s="209" t="s">
        <v>79</v>
      </c>
      <c r="AY260" s="208" t="s">
        <v>129</v>
      </c>
      <c r="BK260" s="210">
        <f>SUM(BK261:BK291)</f>
        <v>0</v>
      </c>
    </row>
    <row r="261" s="2" customFormat="1" ht="21.75" customHeight="1">
      <c r="A261" s="39"/>
      <c r="B261" s="40"/>
      <c r="C261" s="213" t="s">
        <v>384</v>
      </c>
      <c r="D261" s="213" t="s">
        <v>132</v>
      </c>
      <c r="E261" s="214" t="s">
        <v>385</v>
      </c>
      <c r="F261" s="215" t="s">
        <v>386</v>
      </c>
      <c r="G261" s="216" t="s">
        <v>327</v>
      </c>
      <c r="H261" s="217">
        <v>9</v>
      </c>
      <c r="I261" s="218"/>
      <c r="J261" s="219">
        <f>ROUND(I261*H261,2)</f>
        <v>0</v>
      </c>
      <c r="K261" s="215" t="s">
        <v>136</v>
      </c>
      <c r="L261" s="45"/>
      <c r="M261" s="220" t="s">
        <v>19</v>
      </c>
      <c r="N261" s="221" t="s">
        <v>43</v>
      </c>
      <c r="O261" s="85"/>
      <c r="P261" s="222">
        <f>O261*H261</f>
        <v>0</v>
      </c>
      <c r="Q261" s="222">
        <v>0.053510000000000002</v>
      </c>
      <c r="R261" s="222">
        <f>Q261*H261</f>
        <v>0.48159000000000002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145</v>
      </c>
      <c r="AT261" s="224" t="s">
        <v>132</v>
      </c>
      <c r="AU261" s="224" t="s">
        <v>81</v>
      </c>
      <c r="AY261" s="18" t="s">
        <v>129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145</v>
      </c>
      <c r="BM261" s="224" t="s">
        <v>387</v>
      </c>
    </row>
    <row r="262" s="2" customFormat="1">
      <c r="A262" s="39"/>
      <c r="B262" s="40"/>
      <c r="C262" s="41"/>
      <c r="D262" s="226" t="s">
        <v>139</v>
      </c>
      <c r="E262" s="41"/>
      <c r="F262" s="227" t="s">
        <v>388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139</v>
      </c>
      <c r="AU262" s="18" t="s">
        <v>81</v>
      </c>
    </row>
    <row r="263" s="2" customFormat="1">
      <c r="A263" s="39"/>
      <c r="B263" s="40"/>
      <c r="C263" s="41"/>
      <c r="D263" s="231" t="s">
        <v>140</v>
      </c>
      <c r="E263" s="41"/>
      <c r="F263" s="232" t="s">
        <v>389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81</v>
      </c>
    </row>
    <row r="264" s="13" customFormat="1">
      <c r="A264" s="13"/>
      <c r="B264" s="233"/>
      <c r="C264" s="234"/>
      <c r="D264" s="226" t="s">
        <v>142</v>
      </c>
      <c r="E264" s="235" t="s">
        <v>19</v>
      </c>
      <c r="F264" s="236" t="s">
        <v>390</v>
      </c>
      <c r="G264" s="234"/>
      <c r="H264" s="235" t="s">
        <v>19</v>
      </c>
      <c r="I264" s="237"/>
      <c r="J264" s="234"/>
      <c r="K264" s="234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142</v>
      </c>
      <c r="AU264" s="242" t="s">
        <v>81</v>
      </c>
      <c r="AV264" s="13" t="s">
        <v>79</v>
      </c>
      <c r="AW264" s="13" t="s">
        <v>33</v>
      </c>
      <c r="AX264" s="13" t="s">
        <v>72</v>
      </c>
      <c r="AY264" s="242" t="s">
        <v>129</v>
      </c>
    </row>
    <row r="265" s="13" customFormat="1">
      <c r="A265" s="13"/>
      <c r="B265" s="233"/>
      <c r="C265" s="234"/>
      <c r="D265" s="226" t="s">
        <v>142</v>
      </c>
      <c r="E265" s="235" t="s">
        <v>19</v>
      </c>
      <c r="F265" s="236" t="s">
        <v>332</v>
      </c>
      <c r="G265" s="234"/>
      <c r="H265" s="235" t="s">
        <v>19</v>
      </c>
      <c r="I265" s="237"/>
      <c r="J265" s="234"/>
      <c r="K265" s="234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142</v>
      </c>
      <c r="AU265" s="242" t="s">
        <v>81</v>
      </c>
      <c r="AV265" s="13" t="s">
        <v>79</v>
      </c>
      <c r="AW265" s="13" t="s">
        <v>33</v>
      </c>
      <c r="AX265" s="13" t="s">
        <v>72</v>
      </c>
      <c r="AY265" s="242" t="s">
        <v>129</v>
      </c>
    </row>
    <row r="266" s="14" customFormat="1">
      <c r="A266" s="14"/>
      <c r="B266" s="243"/>
      <c r="C266" s="244"/>
      <c r="D266" s="226" t="s">
        <v>142</v>
      </c>
      <c r="E266" s="245" t="s">
        <v>19</v>
      </c>
      <c r="F266" s="246" t="s">
        <v>391</v>
      </c>
      <c r="G266" s="244"/>
      <c r="H266" s="247">
        <v>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142</v>
      </c>
      <c r="AU266" s="253" t="s">
        <v>81</v>
      </c>
      <c r="AV266" s="14" t="s">
        <v>81</v>
      </c>
      <c r="AW266" s="14" t="s">
        <v>33</v>
      </c>
      <c r="AX266" s="14" t="s">
        <v>72</v>
      </c>
      <c r="AY266" s="253" t="s">
        <v>129</v>
      </c>
    </row>
    <row r="267" s="14" customFormat="1">
      <c r="A267" s="14"/>
      <c r="B267" s="243"/>
      <c r="C267" s="244"/>
      <c r="D267" s="226" t="s">
        <v>142</v>
      </c>
      <c r="E267" s="245" t="s">
        <v>19</v>
      </c>
      <c r="F267" s="246" t="s">
        <v>392</v>
      </c>
      <c r="G267" s="244"/>
      <c r="H267" s="247">
        <v>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142</v>
      </c>
      <c r="AU267" s="253" t="s">
        <v>81</v>
      </c>
      <c r="AV267" s="14" t="s">
        <v>81</v>
      </c>
      <c r="AW267" s="14" t="s">
        <v>33</v>
      </c>
      <c r="AX267" s="14" t="s">
        <v>72</v>
      </c>
      <c r="AY267" s="253" t="s">
        <v>129</v>
      </c>
    </row>
    <row r="268" s="14" customFormat="1">
      <c r="A268" s="14"/>
      <c r="B268" s="243"/>
      <c r="C268" s="244"/>
      <c r="D268" s="226" t="s">
        <v>142</v>
      </c>
      <c r="E268" s="245" t="s">
        <v>19</v>
      </c>
      <c r="F268" s="246" t="s">
        <v>393</v>
      </c>
      <c r="G268" s="244"/>
      <c r="H268" s="247">
        <v>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142</v>
      </c>
      <c r="AU268" s="253" t="s">
        <v>81</v>
      </c>
      <c r="AV268" s="14" t="s">
        <v>81</v>
      </c>
      <c r="AW268" s="14" t="s">
        <v>33</v>
      </c>
      <c r="AX268" s="14" t="s">
        <v>72</v>
      </c>
      <c r="AY268" s="253" t="s">
        <v>129</v>
      </c>
    </row>
    <row r="269" s="14" customFormat="1">
      <c r="A269" s="14"/>
      <c r="B269" s="243"/>
      <c r="C269" s="244"/>
      <c r="D269" s="226" t="s">
        <v>142</v>
      </c>
      <c r="E269" s="245" t="s">
        <v>19</v>
      </c>
      <c r="F269" s="246" t="s">
        <v>370</v>
      </c>
      <c r="G269" s="244"/>
      <c r="H269" s="247">
        <v>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142</v>
      </c>
      <c r="AU269" s="253" t="s">
        <v>81</v>
      </c>
      <c r="AV269" s="14" t="s">
        <v>81</v>
      </c>
      <c r="AW269" s="14" t="s">
        <v>33</v>
      </c>
      <c r="AX269" s="14" t="s">
        <v>72</v>
      </c>
      <c r="AY269" s="253" t="s">
        <v>129</v>
      </c>
    </row>
    <row r="270" s="14" customFormat="1">
      <c r="A270" s="14"/>
      <c r="B270" s="243"/>
      <c r="C270" s="244"/>
      <c r="D270" s="226" t="s">
        <v>142</v>
      </c>
      <c r="E270" s="245" t="s">
        <v>19</v>
      </c>
      <c r="F270" s="246" t="s">
        <v>334</v>
      </c>
      <c r="G270" s="244"/>
      <c r="H270" s="247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142</v>
      </c>
      <c r="AU270" s="253" t="s">
        <v>81</v>
      </c>
      <c r="AV270" s="14" t="s">
        <v>81</v>
      </c>
      <c r="AW270" s="14" t="s">
        <v>33</v>
      </c>
      <c r="AX270" s="14" t="s">
        <v>72</v>
      </c>
      <c r="AY270" s="253" t="s">
        <v>129</v>
      </c>
    </row>
    <row r="271" s="13" customFormat="1">
      <c r="A271" s="13"/>
      <c r="B271" s="233"/>
      <c r="C271" s="234"/>
      <c r="D271" s="226" t="s">
        <v>142</v>
      </c>
      <c r="E271" s="235" t="s">
        <v>19</v>
      </c>
      <c r="F271" s="236" t="s">
        <v>356</v>
      </c>
      <c r="G271" s="234"/>
      <c r="H271" s="235" t="s">
        <v>19</v>
      </c>
      <c r="I271" s="237"/>
      <c r="J271" s="234"/>
      <c r="K271" s="234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142</v>
      </c>
      <c r="AU271" s="242" t="s">
        <v>81</v>
      </c>
      <c r="AV271" s="13" t="s">
        <v>79</v>
      </c>
      <c r="AW271" s="13" t="s">
        <v>33</v>
      </c>
      <c r="AX271" s="13" t="s">
        <v>72</v>
      </c>
      <c r="AY271" s="242" t="s">
        <v>129</v>
      </c>
    </row>
    <row r="272" s="14" customFormat="1">
      <c r="A272" s="14"/>
      <c r="B272" s="243"/>
      <c r="C272" s="244"/>
      <c r="D272" s="226" t="s">
        <v>142</v>
      </c>
      <c r="E272" s="245" t="s">
        <v>19</v>
      </c>
      <c r="F272" s="246" t="s">
        <v>391</v>
      </c>
      <c r="G272" s="244"/>
      <c r="H272" s="247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142</v>
      </c>
      <c r="AU272" s="253" t="s">
        <v>81</v>
      </c>
      <c r="AV272" s="14" t="s">
        <v>81</v>
      </c>
      <c r="AW272" s="14" t="s">
        <v>33</v>
      </c>
      <c r="AX272" s="14" t="s">
        <v>72</v>
      </c>
      <c r="AY272" s="253" t="s">
        <v>129</v>
      </c>
    </row>
    <row r="273" s="14" customFormat="1">
      <c r="A273" s="14"/>
      <c r="B273" s="243"/>
      <c r="C273" s="244"/>
      <c r="D273" s="226" t="s">
        <v>142</v>
      </c>
      <c r="E273" s="245" t="s">
        <v>19</v>
      </c>
      <c r="F273" s="246" t="s">
        <v>392</v>
      </c>
      <c r="G273" s="244"/>
      <c r="H273" s="247">
        <v>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142</v>
      </c>
      <c r="AU273" s="253" t="s">
        <v>81</v>
      </c>
      <c r="AV273" s="14" t="s">
        <v>81</v>
      </c>
      <c r="AW273" s="14" t="s">
        <v>33</v>
      </c>
      <c r="AX273" s="14" t="s">
        <v>72</v>
      </c>
      <c r="AY273" s="253" t="s">
        <v>129</v>
      </c>
    </row>
    <row r="274" s="13" customFormat="1">
      <c r="A274" s="13"/>
      <c r="B274" s="233"/>
      <c r="C274" s="234"/>
      <c r="D274" s="226" t="s">
        <v>142</v>
      </c>
      <c r="E274" s="235" t="s">
        <v>19</v>
      </c>
      <c r="F274" s="236" t="s">
        <v>372</v>
      </c>
      <c r="G274" s="234"/>
      <c r="H274" s="235" t="s">
        <v>19</v>
      </c>
      <c r="I274" s="237"/>
      <c r="J274" s="234"/>
      <c r="K274" s="234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142</v>
      </c>
      <c r="AU274" s="242" t="s">
        <v>81</v>
      </c>
      <c r="AV274" s="13" t="s">
        <v>79</v>
      </c>
      <c r="AW274" s="13" t="s">
        <v>33</v>
      </c>
      <c r="AX274" s="13" t="s">
        <v>72</v>
      </c>
      <c r="AY274" s="242" t="s">
        <v>129</v>
      </c>
    </row>
    <row r="275" s="14" customFormat="1">
      <c r="A275" s="14"/>
      <c r="B275" s="243"/>
      <c r="C275" s="244"/>
      <c r="D275" s="226" t="s">
        <v>142</v>
      </c>
      <c r="E275" s="245" t="s">
        <v>19</v>
      </c>
      <c r="F275" s="246" t="s">
        <v>394</v>
      </c>
      <c r="G275" s="244"/>
      <c r="H275" s="247">
        <v>2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142</v>
      </c>
      <c r="AU275" s="253" t="s">
        <v>81</v>
      </c>
      <c r="AV275" s="14" t="s">
        <v>81</v>
      </c>
      <c r="AW275" s="14" t="s">
        <v>33</v>
      </c>
      <c r="AX275" s="14" t="s">
        <v>72</v>
      </c>
      <c r="AY275" s="253" t="s">
        <v>129</v>
      </c>
    </row>
    <row r="276" s="15" customFormat="1">
      <c r="A276" s="15"/>
      <c r="B276" s="254"/>
      <c r="C276" s="255"/>
      <c r="D276" s="226" t="s">
        <v>142</v>
      </c>
      <c r="E276" s="256" t="s">
        <v>19</v>
      </c>
      <c r="F276" s="257" t="s">
        <v>144</v>
      </c>
      <c r="G276" s="255"/>
      <c r="H276" s="258">
        <v>9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142</v>
      </c>
      <c r="AU276" s="264" t="s">
        <v>81</v>
      </c>
      <c r="AV276" s="15" t="s">
        <v>145</v>
      </c>
      <c r="AW276" s="15" t="s">
        <v>33</v>
      </c>
      <c r="AX276" s="15" t="s">
        <v>79</v>
      </c>
      <c r="AY276" s="264" t="s">
        <v>129</v>
      </c>
    </row>
    <row r="277" s="2" customFormat="1" ht="16.5" customHeight="1">
      <c r="A277" s="39"/>
      <c r="B277" s="40"/>
      <c r="C277" s="213" t="s">
        <v>395</v>
      </c>
      <c r="D277" s="213" t="s">
        <v>132</v>
      </c>
      <c r="E277" s="214" t="s">
        <v>396</v>
      </c>
      <c r="F277" s="215" t="s">
        <v>397</v>
      </c>
      <c r="G277" s="216" t="s">
        <v>232</v>
      </c>
      <c r="H277" s="217">
        <v>0.75600000000000001</v>
      </c>
      <c r="I277" s="218"/>
      <c r="J277" s="219">
        <f>ROUND(I277*H277,2)</f>
        <v>0</v>
      </c>
      <c r="K277" s="215" t="s">
        <v>136</v>
      </c>
      <c r="L277" s="45"/>
      <c r="M277" s="220" t="s">
        <v>19</v>
      </c>
      <c r="N277" s="221" t="s">
        <v>43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145</v>
      </c>
      <c r="AT277" s="224" t="s">
        <v>132</v>
      </c>
      <c r="AU277" s="224" t="s">
        <v>81</v>
      </c>
      <c r="AY277" s="18" t="s">
        <v>129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79</v>
      </c>
      <c r="BK277" s="225">
        <f>ROUND(I277*H277,2)</f>
        <v>0</v>
      </c>
      <c r="BL277" s="18" t="s">
        <v>145</v>
      </c>
      <c r="BM277" s="224" t="s">
        <v>398</v>
      </c>
    </row>
    <row r="278" s="2" customFormat="1">
      <c r="A278" s="39"/>
      <c r="B278" s="40"/>
      <c r="C278" s="41"/>
      <c r="D278" s="226" t="s">
        <v>139</v>
      </c>
      <c r="E278" s="41"/>
      <c r="F278" s="227" t="s">
        <v>399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139</v>
      </c>
      <c r="AU278" s="18" t="s">
        <v>81</v>
      </c>
    </row>
    <row r="279" s="2" customFormat="1">
      <c r="A279" s="39"/>
      <c r="B279" s="40"/>
      <c r="C279" s="41"/>
      <c r="D279" s="231" t="s">
        <v>140</v>
      </c>
      <c r="E279" s="41"/>
      <c r="F279" s="232" t="s">
        <v>400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140</v>
      </c>
      <c r="AU279" s="18" t="s">
        <v>81</v>
      </c>
    </row>
    <row r="280" s="13" customFormat="1">
      <c r="A280" s="13"/>
      <c r="B280" s="233"/>
      <c r="C280" s="234"/>
      <c r="D280" s="226" t="s">
        <v>142</v>
      </c>
      <c r="E280" s="235" t="s">
        <v>19</v>
      </c>
      <c r="F280" s="236" t="s">
        <v>227</v>
      </c>
      <c r="G280" s="234"/>
      <c r="H280" s="235" t="s">
        <v>19</v>
      </c>
      <c r="I280" s="237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142</v>
      </c>
      <c r="AU280" s="242" t="s">
        <v>81</v>
      </c>
      <c r="AV280" s="13" t="s">
        <v>79</v>
      </c>
      <c r="AW280" s="13" t="s">
        <v>33</v>
      </c>
      <c r="AX280" s="13" t="s">
        <v>72</v>
      </c>
      <c r="AY280" s="242" t="s">
        <v>129</v>
      </c>
    </row>
    <row r="281" s="13" customFormat="1">
      <c r="A281" s="13"/>
      <c r="B281" s="233"/>
      <c r="C281" s="234"/>
      <c r="D281" s="226" t="s">
        <v>142</v>
      </c>
      <c r="E281" s="235" t="s">
        <v>19</v>
      </c>
      <c r="F281" s="236" t="s">
        <v>228</v>
      </c>
      <c r="G281" s="234"/>
      <c r="H281" s="235" t="s">
        <v>19</v>
      </c>
      <c r="I281" s="237"/>
      <c r="J281" s="234"/>
      <c r="K281" s="234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142</v>
      </c>
      <c r="AU281" s="242" t="s">
        <v>81</v>
      </c>
      <c r="AV281" s="13" t="s">
        <v>79</v>
      </c>
      <c r="AW281" s="13" t="s">
        <v>33</v>
      </c>
      <c r="AX281" s="13" t="s">
        <v>72</v>
      </c>
      <c r="AY281" s="242" t="s">
        <v>129</v>
      </c>
    </row>
    <row r="282" s="13" customFormat="1">
      <c r="A282" s="13"/>
      <c r="B282" s="233"/>
      <c r="C282" s="234"/>
      <c r="D282" s="226" t="s">
        <v>142</v>
      </c>
      <c r="E282" s="235" t="s">
        <v>19</v>
      </c>
      <c r="F282" s="236" t="s">
        <v>401</v>
      </c>
      <c r="G282" s="234"/>
      <c r="H282" s="235" t="s">
        <v>19</v>
      </c>
      <c r="I282" s="237"/>
      <c r="J282" s="234"/>
      <c r="K282" s="234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142</v>
      </c>
      <c r="AU282" s="242" t="s">
        <v>81</v>
      </c>
      <c r="AV282" s="13" t="s">
        <v>79</v>
      </c>
      <c r="AW282" s="13" t="s">
        <v>33</v>
      </c>
      <c r="AX282" s="13" t="s">
        <v>72</v>
      </c>
      <c r="AY282" s="242" t="s">
        <v>129</v>
      </c>
    </row>
    <row r="283" s="14" customFormat="1">
      <c r="A283" s="14"/>
      <c r="B283" s="243"/>
      <c r="C283" s="244"/>
      <c r="D283" s="226" t="s">
        <v>142</v>
      </c>
      <c r="E283" s="245" t="s">
        <v>19</v>
      </c>
      <c r="F283" s="246" t="s">
        <v>402</v>
      </c>
      <c r="G283" s="244"/>
      <c r="H283" s="247">
        <v>0.75600000000000001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142</v>
      </c>
      <c r="AU283" s="253" t="s">
        <v>81</v>
      </c>
      <c r="AV283" s="14" t="s">
        <v>81</v>
      </c>
      <c r="AW283" s="14" t="s">
        <v>33</v>
      </c>
      <c r="AX283" s="14" t="s">
        <v>72</v>
      </c>
      <c r="AY283" s="253" t="s">
        <v>129</v>
      </c>
    </row>
    <row r="284" s="15" customFormat="1">
      <c r="A284" s="15"/>
      <c r="B284" s="254"/>
      <c r="C284" s="255"/>
      <c r="D284" s="226" t="s">
        <v>142</v>
      </c>
      <c r="E284" s="256" t="s">
        <v>19</v>
      </c>
      <c r="F284" s="257" t="s">
        <v>144</v>
      </c>
      <c r="G284" s="255"/>
      <c r="H284" s="258">
        <v>0.75600000000000001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142</v>
      </c>
      <c r="AU284" s="264" t="s">
        <v>81</v>
      </c>
      <c r="AV284" s="15" t="s">
        <v>145</v>
      </c>
      <c r="AW284" s="15" t="s">
        <v>33</v>
      </c>
      <c r="AX284" s="15" t="s">
        <v>79</v>
      </c>
      <c r="AY284" s="264" t="s">
        <v>129</v>
      </c>
    </row>
    <row r="285" s="2" customFormat="1" ht="16.5" customHeight="1">
      <c r="A285" s="39"/>
      <c r="B285" s="40"/>
      <c r="C285" s="213" t="s">
        <v>403</v>
      </c>
      <c r="D285" s="213" t="s">
        <v>132</v>
      </c>
      <c r="E285" s="214" t="s">
        <v>404</v>
      </c>
      <c r="F285" s="215" t="s">
        <v>405</v>
      </c>
      <c r="G285" s="216" t="s">
        <v>232</v>
      </c>
      <c r="H285" s="217">
        <v>2.2679999999999998</v>
      </c>
      <c r="I285" s="218"/>
      <c r="J285" s="219">
        <f>ROUND(I285*H285,2)</f>
        <v>0</v>
      </c>
      <c r="K285" s="215" t="s">
        <v>19</v>
      </c>
      <c r="L285" s="45"/>
      <c r="M285" s="220" t="s">
        <v>19</v>
      </c>
      <c r="N285" s="221" t="s">
        <v>43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145</v>
      </c>
      <c r="AT285" s="224" t="s">
        <v>132</v>
      </c>
      <c r="AU285" s="224" t="s">
        <v>81</v>
      </c>
      <c r="AY285" s="18" t="s">
        <v>129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79</v>
      </c>
      <c r="BK285" s="225">
        <f>ROUND(I285*H285,2)</f>
        <v>0</v>
      </c>
      <c r="BL285" s="18" t="s">
        <v>145</v>
      </c>
      <c r="BM285" s="224" t="s">
        <v>406</v>
      </c>
    </row>
    <row r="286" s="2" customFormat="1">
      <c r="A286" s="39"/>
      <c r="B286" s="40"/>
      <c r="C286" s="41"/>
      <c r="D286" s="226" t="s">
        <v>139</v>
      </c>
      <c r="E286" s="41"/>
      <c r="F286" s="227" t="s">
        <v>405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139</v>
      </c>
      <c r="AU286" s="18" t="s">
        <v>81</v>
      </c>
    </row>
    <row r="287" s="13" customFormat="1">
      <c r="A287" s="13"/>
      <c r="B287" s="233"/>
      <c r="C287" s="234"/>
      <c r="D287" s="226" t="s">
        <v>142</v>
      </c>
      <c r="E287" s="235" t="s">
        <v>19</v>
      </c>
      <c r="F287" s="236" t="s">
        <v>227</v>
      </c>
      <c r="G287" s="234"/>
      <c r="H287" s="235" t="s">
        <v>19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142</v>
      </c>
      <c r="AU287" s="242" t="s">
        <v>81</v>
      </c>
      <c r="AV287" s="13" t="s">
        <v>79</v>
      </c>
      <c r="AW287" s="13" t="s">
        <v>33</v>
      </c>
      <c r="AX287" s="13" t="s">
        <v>72</v>
      </c>
      <c r="AY287" s="242" t="s">
        <v>129</v>
      </c>
    </row>
    <row r="288" s="13" customFormat="1">
      <c r="A288" s="13"/>
      <c r="B288" s="233"/>
      <c r="C288" s="234"/>
      <c r="D288" s="226" t="s">
        <v>142</v>
      </c>
      <c r="E288" s="235" t="s">
        <v>19</v>
      </c>
      <c r="F288" s="236" t="s">
        <v>228</v>
      </c>
      <c r="G288" s="234"/>
      <c r="H288" s="235" t="s">
        <v>19</v>
      </c>
      <c r="I288" s="237"/>
      <c r="J288" s="234"/>
      <c r="K288" s="234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142</v>
      </c>
      <c r="AU288" s="242" t="s">
        <v>81</v>
      </c>
      <c r="AV288" s="13" t="s">
        <v>79</v>
      </c>
      <c r="AW288" s="13" t="s">
        <v>33</v>
      </c>
      <c r="AX288" s="13" t="s">
        <v>72</v>
      </c>
      <c r="AY288" s="242" t="s">
        <v>129</v>
      </c>
    </row>
    <row r="289" s="13" customFormat="1">
      <c r="A289" s="13"/>
      <c r="B289" s="233"/>
      <c r="C289" s="234"/>
      <c r="D289" s="226" t="s">
        <v>142</v>
      </c>
      <c r="E289" s="235" t="s">
        <v>19</v>
      </c>
      <c r="F289" s="236" t="s">
        <v>407</v>
      </c>
      <c r="G289" s="234"/>
      <c r="H289" s="235" t="s">
        <v>19</v>
      </c>
      <c r="I289" s="237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142</v>
      </c>
      <c r="AU289" s="242" t="s">
        <v>81</v>
      </c>
      <c r="AV289" s="13" t="s">
        <v>79</v>
      </c>
      <c r="AW289" s="13" t="s">
        <v>33</v>
      </c>
      <c r="AX289" s="13" t="s">
        <v>72</v>
      </c>
      <c r="AY289" s="242" t="s">
        <v>129</v>
      </c>
    </row>
    <row r="290" s="14" customFormat="1">
      <c r="A290" s="14"/>
      <c r="B290" s="243"/>
      <c r="C290" s="244"/>
      <c r="D290" s="226" t="s">
        <v>142</v>
      </c>
      <c r="E290" s="245" t="s">
        <v>19</v>
      </c>
      <c r="F290" s="246" t="s">
        <v>408</v>
      </c>
      <c r="G290" s="244"/>
      <c r="H290" s="247">
        <v>2.2679999999999998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142</v>
      </c>
      <c r="AU290" s="253" t="s">
        <v>81</v>
      </c>
      <c r="AV290" s="14" t="s">
        <v>81</v>
      </c>
      <c r="AW290" s="14" t="s">
        <v>33</v>
      </c>
      <c r="AX290" s="14" t="s">
        <v>72</v>
      </c>
      <c r="AY290" s="253" t="s">
        <v>129</v>
      </c>
    </row>
    <row r="291" s="15" customFormat="1">
      <c r="A291" s="15"/>
      <c r="B291" s="254"/>
      <c r="C291" s="255"/>
      <c r="D291" s="226" t="s">
        <v>142</v>
      </c>
      <c r="E291" s="256" t="s">
        <v>19</v>
      </c>
      <c r="F291" s="257" t="s">
        <v>144</v>
      </c>
      <c r="G291" s="255"/>
      <c r="H291" s="258">
        <v>2.2679999999999998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142</v>
      </c>
      <c r="AU291" s="264" t="s">
        <v>81</v>
      </c>
      <c r="AV291" s="15" t="s">
        <v>145</v>
      </c>
      <c r="AW291" s="15" t="s">
        <v>33</v>
      </c>
      <c r="AX291" s="15" t="s">
        <v>79</v>
      </c>
      <c r="AY291" s="264" t="s">
        <v>129</v>
      </c>
    </row>
    <row r="292" s="12" customFormat="1" ht="22.8" customHeight="1">
      <c r="A292" s="12"/>
      <c r="B292" s="197"/>
      <c r="C292" s="198"/>
      <c r="D292" s="199" t="s">
        <v>71</v>
      </c>
      <c r="E292" s="211" t="s">
        <v>167</v>
      </c>
      <c r="F292" s="211" t="s">
        <v>409</v>
      </c>
      <c r="G292" s="198"/>
      <c r="H292" s="198"/>
      <c r="I292" s="201"/>
      <c r="J292" s="212">
        <f>BK292</f>
        <v>0</v>
      </c>
      <c r="K292" s="198"/>
      <c r="L292" s="203"/>
      <c r="M292" s="204"/>
      <c r="N292" s="205"/>
      <c r="O292" s="205"/>
      <c r="P292" s="206">
        <f>SUM(P293:P338)</f>
        <v>0</v>
      </c>
      <c r="Q292" s="205"/>
      <c r="R292" s="206">
        <f>SUM(R293:R338)</f>
        <v>0.8044</v>
      </c>
      <c r="S292" s="205"/>
      <c r="T292" s="207">
        <f>SUM(T293:T338)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8" t="s">
        <v>79</v>
      </c>
      <c r="AT292" s="209" t="s">
        <v>71</v>
      </c>
      <c r="AU292" s="209" t="s">
        <v>79</v>
      </c>
      <c r="AY292" s="208" t="s">
        <v>129</v>
      </c>
      <c r="BK292" s="210">
        <f>SUM(BK293:BK338)</f>
        <v>0</v>
      </c>
    </row>
    <row r="293" s="2" customFormat="1" ht="16.5" customHeight="1">
      <c r="A293" s="39"/>
      <c r="B293" s="40"/>
      <c r="C293" s="213" t="s">
        <v>410</v>
      </c>
      <c r="D293" s="213" t="s">
        <v>132</v>
      </c>
      <c r="E293" s="214" t="s">
        <v>411</v>
      </c>
      <c r="F293" s="215" t="s">
        <v>412</v>
      </c>
      <c r="G293" s="216" t="s">
        <v>327</v>
      </c>
      <c r="H293" s="217">
        <v>9</v>
      </c>
      <c r="I293" s="218"/>
      <c r="J293" s="219">
        <f>ROUND(I293*H293,2)</f>
        <v>0</v>
      </c>
      <c r="K293" s="215" t="s">
        <v>136</v>
      </c>
      <c r="L293" s="45"/>
      <c r="M293" s="220" t="s">
        <v>19</v>
      </c>
      <c r="N293" s="221" t="s">
        <v>43</v>
      </c>
      <c r="O293" s="85"/>
      <c r="P293" s="222">
        <f>O293*H293</f>
        <v>0</v>
      </c>
      <c r="Q293" s="222">
        <v>0.01</v>
      </c>
      <c r="R293" s="222">
        <f>Q293*H293</f>
        <v>0.089999999999999997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145</v>
      </c>
      <c r="AT293" s="224" t="s">
        <v>132</v>
      </c>
      <c r="AU293" s="224" t="s">
        <v>81</v>
      </c>
      <c r="AY293" s="18" t="s">
        <v>129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145</v>
      </c>
      <c r="BM293" s="224" t="s">
        <v>413</v>
      </c>
    </row>
    <row r="294" s="2" customFormat="1">
      <c r="A294" s="39"/>
      <c r="B294" s="40"/>
      <c r="C294" s="41"/>
      <c r="D294" s="226" t="s">
        <v>139</v>
      </c>
      <c r="E294" s="41"/>
      <c r="F294" s="227" t="s">
        <v>414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139</v>
      </c>
      <c r="AU294" s="18" t="s">
        <v>81</v>
      </c>
    </row>
    <row r="295" s="2" customFormat="1">
      <c r="A295" s="39"/>
      <c r="B295" s="40"/>
      <c r="C295" s="41"/>
      <c r="D295" s="231" t="s">
        <v>140</v>
      </c>
      <c r="E295" s="41"/>
      <c r="F295" s="232" t="s">
        <v>415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81</v>
      </c>
    </row>
    <row r="296" s="13" customFormat="1">
      <c r="A296" s="13"/>
      <c r="B296" s="233"/>
      <c r="C296" s="234"/>
      <c r="D296" s="226" t="s">
        <v>142</v>
      </c>
      <c r="E296" s="235" t="s">
        <v>19</v>
      </c>
      <c r="F296" s="236" t="s">
        <v>390</v>
      </c>
      <c r="G296" s="234"/>
      <c r="H296" s="235" t="s">
        <v>19</v>
      </c>
      <c r="I296" s="237"/>
      <c r="J296" s="234"/>
      <c r="K296" s="234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142</v>
      </c>
      <c r="AU296" s="242" t="s">
        <v>81</v>
      </c>
      <c r="AV296" s="13" t="s">
        <v>79</v>
      </c>
      <c r="AW296" s="13" t="s">
        <v>33</v>
      </c>
      <c r="AX296" s="13" t="s">
        <v>72</v>
      </c>
      <c r="AY296" s="242" t="s">
        <v>129</v>
      </c>
    </row>
    <row r="297" s="13" customFormat="1">
      <c r="A297" s="13"/>
      <c r="B297" s="233"/>
      <c r="C297" s="234"/>
      <c r="D297" s="226" t="s">
        <v>142</v>
      </c>
      <c r="E297" s="235" t="s">
        <v>19</v>
      </c>
      <c r="F297" s="236" t="s">
        <v>332</v>
      </c>
      <c r="G297" s="234"/>
      <c r="H297" s="235" t="s">
        <v>19</v>
      </c>
      <c r="I297" s="237"/>
      <c r="J297" s="234"/>
      <c r="K297" s="234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142</v>
      </c>
      <c r="AU297" s="242" t="s">
        <v>81</v>
      </c>
      <c r="AV297" s="13" t="s">
        <v>79</v>
      </c>
      <c r="AW297" s="13" t="s">
        <v>33</v>
      </c>
      <c r="AX297" s="13" t="s">
        <v>72</v>
      </c>
      <c r="AY297" s="242" t="s">
        <v>129</v>
      </c>
    </row>
    <row r="298" s="14" customFormat="1">
      <c r="A298" s="14"/>
      <c r="B298" s="243"/>
      <c r="C298" s="244"/>
      <c r="D298" s="226" t="s">
        <v>142</v>
      </c>
      <c r="E298" s="245" t="s">
        <v>19</v>
      </c>
      <c r="F298" s="246" t="s">
        <v>391</v>
      </c>
      <c r="G298" s="244"/>
      <c r="H298" s="247">
        <v>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142</v>
      </c>
      <c r="AU298" s="253" t="s">
        <v>81</v>
      </c>
      <c r="AV298" s="14" t="s">
        <v>81</v>
      </c>
      <c r="AW298" s="14" t="s">
        <v>33</v>
      </c>
      <c r="AX298" s="14" t="s">
        <v>72</v>
      </c>
      <c r="AY298" s="253" t="s">
        <v>129</v>
      </c>
    </row>
    <row r="299" s="14" customFormat="1">
      <c r="A299" s="14"/>
      <c r="B299" s="243"/>
      <c r="C299" s="244"/>
      <c r="D299" s="226" t="s">
        <v>142</v>
      </c>
      <c r="E299" s="245" t="s">
        <v>19</v>
      </c>
      <c r="F299" s="246" t="s">
        <v>392</v>
      </c>
      <c r="G299" s="244"/>
      <c r="H299" s="247">
        <v>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142</v>
      </c>
      <c r="AU299" s="253" t="s">
        <v>81</v>
      </c>
      <c r="AV299" s="14" t="s">
        <v>81</v>
      </c>
      <c r="AW299" s="14" t="s">
        <v>33</v>
      </c>
      <c r="AX299" s="14" t="s">
        <v>72</v>
      </c>
      <c r="AY299" s="253" t="s">
        <v>129</v>
      </c>
    </row>
    <row r="300" s="14" customFormat="1">
      <c r="A300" s="14"/>
      <c r="B300" s="243"/>
      <c r="C300" s="244"/>
      <c r="D300" s="226" t="s">
        <v>142</v>
      </c>
      <c r="E300" s="245" t="s">
        <v>19</v>
      </c>
      <c r="F300" s="246" t="s">
        <v>393</v>
      </c>
      <c r="G300" s="244"/>
      <c r="H300" s="247">
        <v>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142</v>
      </c>
      <c r="AU300" s="253" t="s">
        <v>81</v>
      </c>
      <c r="AV300" s="14" t="s">
        <v>81</v>
      </c>
      <c r="AW300" s="14" t="s">
        <v>33</v>
      </c>
      <c r="AX300" s="14" t="s">
        <v>72</v>
      </c>
      <c r="AY300" s="253" t="s">
        <v>129</v>
      </c>
    </row>
    <row r="301" s="14" customFormat="1">
      <c r="A301" s="14"/>
      <c r="B301" s="243"/>
      <c r="C301" s="244"/>
      <c r="D301" s="226" t="s">
        <v>142</v>
      </c>
      <c r="E301" s="245" t="s">
        <v>19</v>
      </c>
      <c r="F301" s="246" t="s">
        <v>370</v>
      </c>
      <c r="G301" s="244"/>
      <c r="H301" s="247">
        <v>1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142</v>
      </c>
      <c r="AU301" s="253" t="s">
        <v>81</v>
      </c>
      <c r="AV301" s="14" t="s">
        <v>81</v>
      </c>
      <c r="AW301" s="14" t="s">
        <v>33</v>
      </c>
      <c r="AX301" s="14" t="s">
        <v>72</v>
      </c>
      <c r="AY301" s="253" t="s">
        <v>129</v>
      </c>
    </row>
    <row r="302" s="14" customFormat="1">
      <c r="A302" s="14"/>
      <c r="B302" s="243"/>
      <c r="C302" s="244"/>
      <c r="D302" s="226" t="s">
        <v>142</v>
      </c>
      <c r="E302" s="245" t="s">
        <v>19</v>
      </c>
      <c r="F302" s="246" t="s">
        <v>334</v>
      </c>
      <c r="G302" s="244"/>
      <c r="H302" s="247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142</v>
      </c>
      <c r="AU302" s="253" t="s">
        <v>81</v>
      </c>
      <c r="AV302" s="14" t="s">
        <v>81</v>
      </c>
      <c r="AW302" s="14" t="s">
        <v>33</v>
      </c>
      <c r="AX302" s="14" t="s">
        <v>72</v>
      </c>
      <c r="AY302" s="253" t="s">
        <v>129</v>
      </c>
    </row>
    <row r="303" s="13" customFormat="1">
      <c r="A303" s="13"/>
      <c r="B303" s="233"/>
      <c r="C303" s="234"/>
      <c r="D303" s="226" t="s">
        <v>142</v>
      </c>
      <c r="E303" s="235" t="s">
        <v>19</v>
      </c>
      <c r="F303" s="236" t="s">
        <v>356</v>
      </c>
      <c r="G303" s="234"/>
      <c r="H303" s="235" t="s">
        <v>19</v>
      </c>
      <c r="I303" s="237"/>
      <c r="J303" s="234"/>
      <c r="K303" s="234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142</v>
      </c>
      <c r="AU303" s="242" t="s">
        <v>81</v>
      </c>
      <c r="AV303" s="13" t="s">
        <v>79</v>
      </c>
      <c r="AW303" s="13" t="s">
        <v>33</v>
      </c>
      <c r="AX303" s="13" t="s">
        <v>72</v>
      </c>
      <c r="AY303" s="242" t="s">
        <v>129</v>
      </c>
    </row>
    <row r="304" s="14" customFormat="1">
      <c r="A304" s="14"/>
      <c r="B304" s="243"/>
      <c r="C304" s="244"/>
      <c r="D304" s="226" t="s">
        <v>142</v>
      </c>
      <c r="E304" s="245" t="s">
        <v>19</v>
      </c>
      <c r="F304" s="246" t="s">
        <v>391</v>
      </c>
      <c r="G304" s="244"/>
      <c r="H304" s="247">
        <v>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142</v>
      </c>
      <c r="AU304" s="253" t="s">
        <v>81</v>
      </c>
      <c r="AV304" s="14" t="s">
        <v>81</v>
      </c>
      <c r="AW304" s="14" t="s">
        <v>33</v>
      </c>
      <c r="AX304" s="14" t="s">
        <v>72</v>
      </c>
      <c r="AY304" s="253" t="s">
        <v>129</v>
      </c>
    </row>
    <row r="305" s="14" customFormat="1">
      <c r="A305" s="14"/>
      <c r="B305" s="243"/>
      <c r="C305" s="244"/>
      <c r="D305" s="226" t="s">
        <v>142</v>
      </c>
      <c r="E305" s="245" t="s">
        <v>19</v>
      </c>
      <c r="F305" s="246" t="s">
        <v>392</v>
      </c>
      <c r="G305" s="244"/>
      <c r="H305" s="247">
        <v>1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142</v>
      </c>
      <c r="AU305" s="253" t="s">
        <v>81</v>
      </c>
      <c r="AV305" s="14" t="s">
        <v>81</v>
      </c>
      <c r="AW305" s="14" t="s">
        <v>33</v>
      </c>
      <c r="AX305" s="14" t="s">
        <v>72</v>
      </c>
      <c r="AY305" s="253" t="s">
        <v>129</v>
      </c>
    </row>
    <row r="306" s="13" customFormat="1">
      <c r="A306" s="13"/>
      <c r="B306" s="233"/>
      <c r="C306" s="234"/>
      <c r="D306" s="226" t="s">
        <v>142</v>
      </c>
      <c r="E306" s="235" t="s">
        <v>19</v>
      </c>
      <c r="F306" s="236" t="s">
        <v>372</v>
      </c>
      <c r="G306" s="234"/>
      <c r="H306" s="235" t="s">
        <v>19</v>
      </c>
      <c r="I306" s="237"/>
      <c r="J306" s="234"/>
      <c r="K306" s="234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142</v>
      </c>
      <c r="AU306" s="242" t="s">
        <v>81</v>
      </c>
      <c r="AV306" s="13" t="s">
        <v>79</v>
      </c>
      <c r="AW306" s="13" t="s">
        <v>33</v>
      </c>
      <c r="AX306" s="13" t="s">
        <v>72</v>
      </c>
      <c r="AY306" s="242" t="s">
        <v>129</v>
      </c>
    </row>
    <row r="307" s="14" customFormat="1">
      <c r="A307" s="14"/>
      <c r="B307" s="243"/>
      <c r="C307" s="244"/>
      <c r="D307" s="226" t="s">
        <v>142</v>
      </c>
      <c r="E307" s="245" t="s">
        <v>19</v>
      </c>
      <c r="F307" s="246" t="s">
        <v>394</v>
      </c>
      <c r="G307" s="244"/>
      <c r="H307" s="247">
        <v>2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142</v>
      </c>
      <c r="AU307" s="253" t="s">
        <v>81</v>
      </c>
      <c r="AV307" s="14" t="s">
        <v>81</v>
      </c>
      <c r="AW307" s="14" t="s">
        <v>33</v>
      </c>
      <c r="AX307" s="14" t="s">
        <v>72</v>
      </c>
      <c r="AY307" s="253" t="s">
        <v>129</v>
      </c>
    </row>
    <row r="308" s="15" customFormat="1">
      <c r="A308" s="15"/>
      <c r="B308" s="254"/>
      <c r="C308" s="255"/>
      <c r="D308" s="226" t="s">
        <v>142</v>
      </c>
      <c r="E308" s="256" t="s">
        <v>19</v>
      </c>
      <c r="F308" s="257" t="s">
        <v>144</v>
      </c>
      <c r="G308" s="255"/>
      <c r="H308" s="258">
        <v>9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142</v>
      </c>
      <c r="AU308" s="264" t="s">
        <v>81</v>
      </c>
      <c r="AV308" s="15" t="s">
        <v>145</v>
      </c>
      <c r="AW308" s="15" t="s">
        <v>33</v>
      </c>
      <c r="AX308" s="15" t="s">
        <v>79</v>
      </c>
      <c r="AY308" s="264" t="s">
        <v>129</v>
      </c>
    </row>
    <row r="309" s="2" customFormat="1" ht="16.5" customHeight="1">
      <c r="A309" s="39"/>
      <c r="B309" s="40"/>
      <c r="C309" s="213" t="s">
        <v>416</v>
      </c>
      <c r="D309" s="213" t="s">
        <v>132</v>
      </c>
      <c r="E309" s="214" t="s">
        <v>417</v>
      </c>
      <c r="F309" s="215" t="s">
        <v>418</v>
      </c>
      <c r="G309" s="216" t="s">
        <v>327</v>
      </c>
      <c r="H309" s="217">
        <v>8</v>
      </c>
      <c r="I309" s="218"/>
      <c r="J309" s="219">
        <f>ROUND(I309*H309,2)</f>
        <v>0</v>
      </c>
      <c r="K309" s="215" t="s">
        <v>136</v>
      </c>
      <c r="L309" s="45"/>
      <c r="M309" s="220" t="s">
        <v>19</v>
      </c>
      <c r="N309" s="221" t="s">
        <v>43</v>
      </c>
      <c r="O309" s="85"/>
      <c r="P309" s="222">
        <f>O309*H309</f>
        <v>0</v>
      </c>
      <c r="Q309" s="222">
        <v>0.0092999999999999992</v>
      </c>
      <c r="R309" s="222">
        <f>Q309*H309</f>
        <v>0.074399999999999994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145</v>
      </c>
      <c r="AT309" s="224" t="s">
        <v>132</v>
      </c>
      <c r="AU309" s="224" t="s">
        <v>81</v>
      </c>
      <c r="AY309" s="18" t="s">
        <v>129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79</v>
      </c>
      <c r="BK309" s="225">
        <f>ROUND(I309*H309,2)</f>
        <v>0</v>
      </c>
      <c r="BL309" s="18" t="s">
        <v>145</v>
      </c>
      <c r="BM309" s="224" t="s">
        <v>419</v>
      </c>
    </row>
    <row r="310" s="2" customFormat="1">
      <c r="A310" s="39"/>
      <c r="B310" s="40"/>
      <c r="C310" s="41"/>
      <c r="D310" s="226" t="s">
        <v>139</v>
      </c>
      <c r="E310" s="41"/>
      <c r="F310" s="227" t="s">
        <v>420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139</v>
      </c>
      <c r="AU310" s="18" t="s">
        <v>81</v>
      </c>
    </row>
    <row r="311" s="2" customFormat="1">
      <c r="A311" s="39"/>
      <c r="B311" s="40"/>
      <c r="C311" s="41"/>
      <c r="D311" s="231" t="s">
        <v>140</v>
      </c>
      <c r="E311" s="41"/>
      <c r="F311" s="232" t="s">
        <v>421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81</v>
      </c>
    </row>
    <row r="312" s="13" customFormat="1">
      <c r="A312" s="13"/>
      <c r="B312" s="233"/>
      <c r="C312" s="234"/>
      <c r="D312" s="226" t="s">
        <v>142</v>
      </c>
      <c r="E312" s="235" t="s">
        <v>19</v>
      </c>
      <c r="F312" s="236" t="s">
        <v>348</v>
      </c>
      <c r="G312" s="234"/>
      <c r="H312" s="235" t="s">
        <v>19</v>
      </c>
      <c r="I312" s="237"/>
      <c r="J312" s="234"/>
      <c r="K312" s="234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142</v>
      </c>
      <c r="AU312" s="242" t="s">
        <v>81</v>
      </c>
      <c r="AV312" s="13" t="s">
        <v>79</v>
      </c>
      <c r="AW312" s="13" t="s">
        <v>33</v>
      </c>
      <c r="AX312" s="13" t="s">
        <v>72</v>
      </c>
      <c r="AY312" s="242" t="s">
        <v>129</v>
      </c>
    </row>
    <row r="313" s="14" customFormat="1">
      <c r="A313" s="14"/>
      <c r="B313" s="243"/>
      <c r="C313" s="244"/>
      <c r="D313" s="226" t="s">
        <v>142</v>
      </c>
      <c r="E313" s="245" t="s">
        <v>19</v>
      </c>
      <c r="F313" s="246" t="s">
        <v>422</v>
      </c>
      <c r="G313" s="244"/>
      <c r="H313" s="247">
        <v>4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142</v>
      </c>
      <c r="AU313" s="253" t="s">
        <v>81</v>
      </c>
      <c r="AV313" s="14" t="s">
        <v>81</v>
      </c>
      <c r="AW313" s="14" t="s">
        <v>33</v>
      </c>
      <c r="AX313" s="14" t="s">
        <v>72</v>
      </c>
      <c r="AY313" s="253" t="s">
        <v>129</v>
      </c>
    </row>
    <row r="314" s="13" customFormat="1">
      <c r="A314" s="13"/>
      <c r="B314" s="233"/>
      <c r="C314" s="234"/>
      <c r="D314" s="226" t="s">
        <v>142</v>
      </c>
      <c r="E314" s="235" t="s">
        <v>19</v>
      </c>
      <c r="F314" s="236" t="s">
        <v>341</v>
      </c>
      <c r="G314" s="234"/>
      <c r="H314" s="235" t="s">
        <v>19</v>
      </c>
      <c r="I314" s="237"/>
      <c r="J314" s="234"/>
      <c r="K314" s="234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142</v>
      </c>
      <c r="AU314" s="242" t="s">
        <v>81</v>
      </c>
      <c r="AV314" s="13" t="s">
        <v>79</v>
      </c>
      <c r="AW314" s="13" t="s">
        <v>33</v>
      </c>
      <c r="AX314" s="13" t="s">
        <v>72</v>
      </c>
      <c r="AY314" s="242" t="s">
        <v>129</v>
      </c>
    </row>
    <row r="315" s="14" customFormat="1">
      <c r="A315" s="14"/>
      <c r="B315" s="243"/>
      <c r="C315" s="244"/>
      <c r="D315" s="226" t="s">
        <v>142</v>
      </c>
      <c r="E315" s="245" t="s">
        <v>19</v>
      </c>
      <c r="F315" s="246" t="s">
        <v>422</v>
      </c>
      <c r="G315" s="244"/>
      <c r="H315" s="247">
        <v>4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142</v>
      </c>
      <c r="AU315" s="253" t="s">
        <v>81</v>
      </c>
      <c r="AV315" s="14" t="s">
        <v>81</v>
      </c>
      <c r="AW315" s="14" t="s">
        <v>33</v>
      </c>
      <c r="AX315" s="14" t="s">
        <v>72</v>
      </c>
      <c r="AY315" s="253" t="s">
        <v>129</v>
      </c>
    </row>
    <row r="316" s="15" customFormat="1">
      <c r="A316" s="15"/>
      <c r="B316" s="254"/>
      <c r="C316" s="255"/>
      <c r="D316" s="226" t="s">
        <v>142</v>
      </c>
      <c r="E316" s="256" t="s">
        <v>19</v>
      </c>
      <c r="F316" s="257" t="s">
        <v>144</v>
      </c>
      <c r="G316" s="255"/>
      <c r="H316" s="258">
        <v>8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4" t="s">
        <v>142</v>
      </c>
      <c r="AU316" s="264" t="s">
        <v>81</v>
      </c>
      <c r="AV316" s="15" t="s">
        <v>145</v>
      </c>
      <c r="AW316" s="15" t="s">
        <v>33</v>
      </c>
      <c r="AX316" s="15" t="s">
        <v>79</v>
      </c>
      <c r="AY316" s="264" t="s">
        <v>129</v>
      </c>
    </row>
    <row r="317" s="2" customFormat="1" ht="16.5" customHeight="1">
      <c r="A317" s="39"/>
      <c r="B317" s="40"/>
      <c r="C317" s="213" t="s">
        <v>423</v>
      </c>
      <c r="D317" s="213" t="s">
        <v>132</v>
      </c>
      <c r="E317" s="214" t="s">
        <v>424</v>
      </c>
      <c r="F317" s="215" t="s">
        <v>425</v>
      </c>
      <c r="G317" s="216" t="s">
        <v>327</v>
      </c>
      <c r="H317" s="217">
        <v>64</v>
      </c>
      <c r="I317" s="218"/>
      <c r="J317" s="219">
        <f>ROUND(I317*H317,2)</f>
        <v>0</v>
      </c>
      <c r="K317" s="215" t="s">
        <v>136</v>
      </c>
      <c r="L317" s="45"/>
      <c r="M317" s="220" t="s">
        <v>19</v>
      </c>
      <c r="N317" s="221" t="s">
        <v>43</v>
      </c>
      <c r="O317" s="85"/>
      <c r="P317" s="222">
        <f>O317*H317</f>
        <v>0</v>
      </c>
      <c r="Q317" s="222">
        <v>0.01</v>
      </c>
      <c r="R317" s="222">
        <f>Q317*H317</f>
        <v>0.64000000000000001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145</v>
      </c>
      <c r="AT317" s="224" t="s">
        <v>132</v>
      </c>
      <c r="AU317" s="224" t="s">
        <v>81</v>
      </c>
      <c r="AY317" s="18" t="s">
        <v>129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79</v>
      </c>
      <c r="BK317" s="225">
        <f>ROUND(I317*H317,2)</f>
        <v>0</v>
      </c>
      <c r="BL317" s="18" t="s">
        <v>145</v>
      </c>
      <c r="BM317" s="224" t="s">
        <v>426</v>
      </c>
    </row>
    <row r="318" s="2" customFormat="1">
      <c r="A318" s="39"/>
      <c r="B318" s="40"/>
      <c r="C318" s="41"/>
      <c r="D318" s="226" t="s">
        <v>139</v>
      </c>
      <c r="E318" s="41"/>
      <c r="F318" s="227" t="s">
        <v>427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139</v>
      </c>
      <c r="AU318" s="18" t="s">
        <v>81</v>
      </c>
    </row>
    <row r="319" s="2" customFormat="1">
      <c r="A319" s="39"/>
      <c r="B319" s="40"/>
      <c r="C319" s="41"/>
      <c r="D319" s="231" t="s">
        <v>140</v>
      </c>
      <c r="E319" s="41"/>
      <c r="F319" s="232" t="s">
        <v>428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140</v>
      </c>
      <c r="AU319" s="18" t="s">
        <v>81</v>
      </c>
    </row>
    <row r="320" s="13" customFormat="1">
      <c r="A320" s="13"/>
      <c r="B320" s="233"/>
      <c r="C320" s="234"/>
      <c r="D320" s="226" t="s">
        <v>142</v>
      </c>
      <c r="E320" s="235" t="s">
        <v>19</v>
      </c>
      <c r="F320" s="236" t="s">
        <v>355</v>
      </c>
      <c r="G320" s="234"/>
      <c r="H320" s="235" t="s">
        <v>19</v>
      </c>
      <c r="I320" s="237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142</v>
      </c>
      <c r="AU320" s="242" t="s">
        <v>81</v>
      </c>
      <c r="AV320" s="13" t="s">
        <v>79</v>
      </c>
      <c r="AW320" s="13" t="s">
        <v>33</v>
      </c>
      <c r="AX320" s="13" t="s">
        <v>72</v>
      </c>
      <c r="AY320" s="242" t="s">
        <v>129</v>
      </c>
    </row>
    <row r="321" s="13" customFormat="1">
      <c r="A321" s="13"/>
      <c r="B321" s="233"/>
      <c r="C321" s="234"/>
      <c r="D321" s="226" t="s">
        <v>142</v>
      </c>
      <c r="E321" s="235" t="s">
        <v>19</v>
      </c>
      <c r="F321" s="236" t="s">
        <v>356</v>
      </c>
      <c r="G321" s="234"/>
      <c r="H321" s="235" t="s">
        <v>19</v>
      </c>
      <c r="I321" s="237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142</v>
      </c>
      <c r="AU321" s="242" t="s">
        <v>81</v>
      </c>
      <c r="AV321" s="13" t="s">
        <v>79</v>
      </c>
      <c r="AW321" s="13" t="s">
        <v>33</v>
      </c>
      <c r="AX321" s="13" t="s">
        <v>72</v>
      </c>
      <c r="AY321" s="242" t="s">
        <v>129</v>
      </c>
    </row>
    <row r="322" s="14" customFormat="1">
      <c r="A322" s="14"/>
      <c r="B322" s="243"/>
      <c r="C322" s="244"/>
      <c r="D322" s="226" t="s">
        <v>142</v>
      </c>
      <c r="E322" s="245" t="s">
        <v>19</v>
      </c>
      <c r="F322" s="246" t="s">
        <v>429</v>
      </c>
      <c r="G322" s="244"/>
      <c r="H322" s="247">
        <v>14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142</v>
      </c>
      <c r="AU322" s="253" t="s">
        <v>81</v>
      </c>
      <c r="AV322" s="14" t="s">
        <v>81</v>
      </c>
      <c r="AW322" s="14" t="s">
        <v>33</v>
      </c>
      <c r="AX322" s="14" t="s">
        <v>72</v>
      </c>
      <c r="AY322" s="253" t="s">
        <v>129</v>
      </c>
    </row>
    <row r="323" s="13" customFormat="1">
      <c r="A323" s="13"/>
      <c r="B323" s="233"/>
      <c r="C323" s="234"/>
      <c r="D323" s="226" t="s">
        <v>142</v>
      </c>
      <c r="E323" s="235" t="s">
        <v>19</v>
      </c>
      <c r="F323" s="236" t="s">
        <v>358</v>
      </c>
      <c r="G323" s="234"/>
      <c r="H323" s="235" t="s">
        <v>19</v>
      </c>
      <c r="I323" s="237"/>
      <c r="J323" s="234"/>
      <c r="K323" s="234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142</v>
      </c>
      <c r="AU323" s="242" t="s">
        <v>81</v>
      </c>
      <c r="AV323" s="13" t="s">
        <v>79</v>
      </c>
      <c r="AW323" s="13" t="s">
        <v>33</v>
      </c>
      <c r="AX323" s="13" t="s">
        <v>72</v>
      </c>
      <c r="AY323" s="242" t="s">
        <v>129</v>
      </c>
    </row>
    <row r="324" s="14" customFormat="1">
      <c r="A324" s="14"/>
      <c r="B324" s="243"/>
      <c r="C324" s="244"/>
      <c r="D324" s="226" t="s">
        <v>142</v>
      </c>
      <c r="E324" s="245" t="s">
        <v>19</v>
      </c>
      <c r="F324" s="246" t="s">
        <v>430</v>
      </c>
      <c r="G324" s="244"/>
      <c r="H324" s="247">
        <v>8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142</v>
      </c>
      <c r="AU324" s="253" t="s">
        <v>81</v>
      </c>
      <c r="AV324" s="14" t="s">
        <v>81</v>
      </c>
      <c r="AW324" s="14" t="s">
        <v>33</v>
      </c>
      <c r="AX324" s="14" t="s">
        <v>72</v>
      </c>
      <c r="AY324" s="253" t="s">
        <v>129</v>
      </c>
    </row>
    <row r="325" s="13" customFormat="1">
      <c r="A325" s="13"/>
      <c r="B325" s="233"/>
      <c r="C325" s="234"/>
      <c r="D325" s="226" t="s">
        <v>142</v>
      </c>
      <c r="E325" s="235" t="s">
        <v>19</v>
      </c>
      <c r="F325" s="236" t="s">
        <v>360</v>
      </c>
      <c r="G325" s="234"/>
      <c r="H325" s="235" t="s">
        <v>19</v>
      </c>
      <c r="I325" s="237"/>
      <c r="J325" s="234"/>
      <c r="K325" s="234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142</v>
      </c>
      <c r="AU325" s="242" t="s">
        <v>81</v>
      </c>
      <c r="AV325" s="13" t="s">
        <v>79</v>
      </c>
      <c r="AW325" s="13" t="s">
        <v>33</v>
      </c>
      <c r="AX325" s="13" t="s">
        <v>72</v>
      </c>
      <c r="AY325" s="242" t="s">
        <v>129</v>
      </c>
    </row>
    <row r="326" s="14" customFormat="1">
      <c r="A326" s="14"/>
      <c r="B326" s="243"/>
      <c r="C326" s="244"/>
      <c r="D326" s="226" t="s">
        <v>142</v>
      </c>
      <c r="E326" s="245" t="s">
        <v>19</v>
      </c>
      <c r="F326" s="246" t="s">
        <v>394</v>
      </c>
      <c r="G326" s="244"/>
      <c r="H326" s="247">
        <v>2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142</v>
      </c>
      <c r="AU326" s="253" t="s">
        <v>81</v>
      </c>
      <c r="AV326" s="14" t="s">
        <v>81</v>
      </c>
      <c r="AW326" s="14" t="s">
        <v>33</v>
      </c>
      <c r="AX326" s="14" t="s">
        <v>72</v>
      </c>
      <c r="AY326" s="253" t="s">
        <v>129</v>
      </c>
    </row>
    <row r="327" s="13" customFormat="1">
      <c r="A327" s="13"/>
      <c r="B327" s="233"/>
      <c r="C327" s="234"/>
      <c r="D327" s="226" t="s">
        <v>142</v>
      </c>
      <c r="E327" s="235" t="s">
        <v>19</v>
      </c>
      <c r="F327" s="236" t="s">
        <v>331</v>
      </c>
      <c r="G327" s="234"/>
      <c r="H327" s="235" t="s">
        <v>19</v>
      </c>
      <c r="I327" s="237"/>
      <c r="J327" s="234"/>
      <c r="K327" s="234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142</v>
      </c>
      <c r="AU327" s="242" t="s">
        <v>81</v>
      </c>
      <c r="AV327" s="13" t="s">
        <v>79</v>
      </c>
      <c r="AW327" s="13" t="s">
        <v>33</v>
      </c>
      <c r="AX327" s="13" t="s">
        <v>72</v>
      </c>
      <c r="AY327" s="242" t="s">
        <v>129</v>
      </c>
    </row>
    <row r="328" s="13" customFormat="1">
      <c r="A328" s="13"/>
      <c r="B328" s="233"/>
      <c r="C328" s="234"/>
      <c r="D328" s="226" t="s">
        <v>142</v>
      </c>
      <c r="E328" s="235" t="s">
        <v>19</v>
      </c>
      <c r="F328" s="236" t="s">
        <v>332</v>
      </c>
      <c r="G328" s="234"/>
      <c r="H328" s="235" t="s">
        <v>19</v>
      </c>
      <c r="I328" s="237"/>
      <c r="J328" s="234"/>
      <c r="K328" s="234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142</v>
      </c>
      <c r="AU328" s="242" t="s">
        <v>81</v>
      </c>
      <c r="AV328" s="13" t="s">
        <v>79</v>
      </c>
      <c r="AW328" s="13" t="s">
        <v>33</v>
      </c>
      <c r="AX328" s="13" t="s">
        <v>72</v>
      </c>
      <c r="AY328" s="242" t="s">
        <v>129</v>
      </c>
    </row>
    <row r="329" s="14" customFormat="1">
      <c r="A329" s="14"/>
      <c r="B329" s="243"/>
      <c r="C329" s="244"/>
      <c r="D329" s="226" t="s">
        <v>142</v>
      </c>
      <c r="E329" s="245" t="s">
        <v>19</v>
      </c>
      <c r="F329" s="246" t="s">
        <v>431</v>
      </c>
      <c r="G329" s="244"/>
      <c r="H329" s="247">
        <v>6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142</v>
      </c>
      <c r="AU329" s="253" t="s">
        <v>81</v>
      </c>
      <c r="AV329" s="14" t="s">
        <v>81</v>
      </c>
      <c r="AW329" s="14" t="s">
        <v>33</v>
      </c>
      <c r="AX329" s="14" t="s">
        <v>72</v>
      </c>
      <c r="AY329" s="253" t="s">
        <v>129</v>
      </c>
    </row>
    <row r="330" s="14" customFormat="1">
      <c r="A330" s="14"/>
      <c r="B330" s="243"/>
      <c r="C330" s="244"/>
      <c r="D330" s="226" t="s">
        <v>142</v>
      </c>
      <c r="E330" s="245" t="s">
        <v>19</v>
      </c>
      <c r="F330" s="246" t="s">
        <v>432</v>
      </c>
      <c r="G330" s="244"/>
      <c r="H330" s="247">
        <v>2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142</v>
      </c>
      <c r="AU330" s="253" t="s">
        <v>81</v>
      </c>
      <c r="AV330" s="14" t="s">
        <v>81</v>
      </c>
      <c r="AW330" s="14" t="s">
        <v>33</v>
      </c>
      <c r="AX330" s="14" t="s">
        <v>72</v>
      </c>
      <c r="AY330" s="253" t="s">
        <v>129</v>
      </c>
    </row>
    <row r="331" s="14" customFormat="1">
      <c r="A331" s="14"/>
      <c r="B331" s="243"/>
      <c r="C331" s="244"/>
      <c r="D331" s="226" t="s">
        <v>142</v>
      </c>
      <c r="E331" s="245" t="s">
        <v>19</v>
      </c>
      <c r="F331" s="246" t="s">
        <v>433</v>
      </c>
      <c r="G331" s="244"/>
      <c r="H331" s="247">
        <v>2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142</v>
      </c>
      <c r="AU331" s="253" t="s">
        <v>81</v>
      </c>
      <c r="AV331" s="14" t="s">
        <v>81</v>
      </c>
      <c r="AW331" s="14" t="s">
        <v>33</v>
      </c>
      <c r="AX331" s="14" t="s">
        <v>72</v>
      </c>
      <c r="AY331" s="253" t="s">
        <v>129</v>
      </c>
    </row>
    <row r="332" s="13" customFormat="1">
      <c r="A332" s="13"/>
      <c r="B332" s="233"/>
      <c r="C332" s="234"/>
      <c r="D332" s="226" t="s">
        <v>142</v>
      </c>
      <c r="E332" s="235" t="s">
        <v>19</v>
      </c>
      <c r="F332" s="236" t="s">
        <v>356</v>
      </c>
      <c r="G332" s="234"/>
      <c r="H332" s="235" t="s">
        <v>19</v>
      </c>
      <c r="I332" s="237"/>
      <c r="J332" s="234"/>
      <c r="K332" s="234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142</v>
      </c>
      <c r="AU332" s="242" t="s">
        <v>81</v>
      </c>
      <c r="AV332" s="13" t="s">
        <v>79</v>
      </c>
      <c r="AW332" s="13" t="s">
        <v>33</v>
      </c>
      <c r="AX332" s="13" t="s">
        <v>72</v>
      </c>
      <c r="AY332" s="242" t="s">
        <v>129</v>
      </c>
    </row>
    <row r="333" s="14" customFormat="1">
      <c r="A333" s="14"/>
      <c r="B333" s="243"/>
      <c r="C333" s="244"/>
      <c r="D333" s="226" t="s">
        <v>142</v>
      </c>
      <c r="E333" s="245" t="s">
        <v>19</v>
      </c>
      <c r="F333" s="246" t="s">
        <v>434</v>
      </c>
      <c r="G333" s="244"/>
      <c r="H333" s="247">
        <v>10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142</v>
      </c>
      <c r="AU333" s="253" t="s">
        <v>81</v>
      </c>
      <c r="AV333" s="14" t="s">
        <v>81</v>
      </c>
      <c r="AW333" s="14" t="s">
        <v>33</v>
      </c>
      <c r="AX333" s="14" t="s">
        <v>72</v>
      </c>
      <c r="AY333" s="253" t="s">
        <v>129</v>
      </c>
    </row>
    <row r="334" s="13" customFormat="1">
      <c r="A334" s="13"/>
      <c r="B334" s="233"/>
      <c r="C334" s="234"/>
      <c r="D334" s="226" t="s">
        <v>142</v>
      </c>
      <c r="E334" s="235" t="s">
        <v>19</v>
      </c>
      <c r="F334" s="236" t="s">
        <v>372</v>
      </c>
      <c r="G334" s="234"/>
      <c r="H334" s="235" t="s">
        <v>19</v>
      </c>
      <c r="I334" s="237"/>
      <c r="J334" s="234"/>
      <c r="K334" s="234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142</v>
      </c>
      <c r="AU334" s="242" t="s">
        <v>81</v>
      </c>
      <c r="AV334" s="13" t="s">
        <v>79</v>
      </c>
      <c r="AW334" s="13" t="s">
        <v>33</v>
      </c>
      <c r="AX334" s="13" t="s">
        <v>72</v>
      </c>
      <c r="AY334" s="242" t="s">
        <v>129</v>
      </c>
    </row>
    <row r="335" s="14" customFormat="1">
      <c r="A335" s="14"/>
      <c r="B335" s="243"/>
      <c r="C335" s="244"/>
      <c r="D335" s="226" t="s">
        <v>142</v>
      </c>
      <c r="E335" s="245" t="s">
        <v>19</v>
      </c>
      <c r="F335" s="246" t="s">
        <v>435</v>
      </c>
      <c r="G335" s="244"/>
      <c r="H335" s="247">
        <v>12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142</v>
      </c>
      <c r="AU335" s="253" t="s">
        <v>81</v>
      </c>
      <c r="AV335" s="14" t="s">
        <v>81</v>
      </c>
      <c r="AW335" s="14" t="s">
        <v>33</v>
      </c>
      <c r="AX335" s="14" t="s">
        <v>72</v>
      </c>
      <c r="AY335" s="253" t="s">
        <v>129</v>
      </c>
    </row>
    <row r="336" s="13" customFormat="1">
      <c r="A336" s="13"/>
      <c r="B336" s="233"/>
      <c r="C336" s="234"/>
      <c r="D336" s="226" t="s">
        <v>142</v>
      </c>
      <c r="E336" s="235" t="s">
        <v>19</v>
      </c>
      <c r="F336" s="236" t="s">
        <v>360</v>
      </c>
      <c r="G336" s="234"/>
      <c r="H336" s="235" t="s">
        <v>19</v>
      </c>
      <c r="I336" s="237"/>
      <c r="J336" s="234"/>
      <c r="K336" s="234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142</v>
      </c>
      <c r="AU336" s="242" t="s">
        <v>81</v>
      </c>
      <c r="AV336" s="13" t="s">
        <v>79</v>
      </c>
      <c r="AW336" s="13" t="s">
        <v>33</v>
      </c>
      <c r="AX336" s="13" t="s">
        <v>72</v>
      </c>
      <c r="AY336" s="242" t="s">
        <v>129</v>
      </c>
    </row>
    <row r="337" s="14" customFormat="1">
      <c r="A337" s="14"/>
      <c r="B337" s="243"/>
      <c r="C337" s="244"/>
      <c r="D337" s="226" t="s">
        <v>142</v>
      </c>
      <c r="E337" s="245" t="s">
        <v>19</v>
      </c>
      <c r="F337" s="246" t="s">
        <v>430</v>
      </c>
      <c r="G337" s="244"/>
      <c r="H337" s="247">
        <v>8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142</v>
      </c>
      <c r="AU337" s="253" t="s">
        <v>81</v>
      </c>
      <c r="AV337" s="14" t="s">
        <v>81</v>
      </c>
      <c r="AW337" s="14" t="s">
        <v>33</v>
      </c>
      <c r="AX337" s="14" t="s">
        <v>72</v>
      </c>
      <c r="AY337" s="253" t="s">
        <v>129</v>
      </c>
    </row>
    <row r="338" s="15" customFormat="1">
      <c r="A338" s="15"/>
      <c r="B338" s="254"/>
      <c r="C338" s="255"/>
      <c r="D338" s="226" t="s">
        <v>142</v>
      </c>
      <c r="E338" s="256" t="s">
        <v>19</v>
      </c>
      <c r="F338" s="257" t="s">
        <v>144</v>
      </c>
      <c r="G338" s="255"/>
      <c r="H338" s="258">
        <v>64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4" t="s">
        <v>142</v>
      </c>
      <c r="AU338" s="264" t="s">
        <v>81</v>
      </c>
      <c r="AV338" s="15" t="s">
        <v>145</v>
      </c>
      <c r="AW338" s="15" t="s">
        <v>33</v>
      </c>
      <c r="AX338" s="15" t="s">
        <v>79</v>
      </c>
      <c r="AY338" s="264" t="s">
        <v>129</v>
      </c>
    </row>
    <row r="339" s="12" customFormat="1" ht="22.8" customHeight="1">
      <c r="A339" s="12"/>
      <c r="B339" s="197"/>
      <c r="C339" s="198"/>
      <c r="D339" s="199" t="s">
        <v>71</v>
      </c>
      <c r="E339" s="211" t="s">
        <v>181</v>
      </c>
      <c r="F339" s="211" t="s">
        <v>436</v>
      </c>
      <c r="G339" s="198"/>
      <c r="H339" s="198"/>
      <c r="I339" s="201"/>
      <c r="J339" s="212">
        <f>BK339</f>
        <v>0</v>
      </c>
      <c r="K339" s="198"/>
      <c r="L339" s="203"/>
      <c r="M339" s="204"/>
      <c r="N339" s="205"/>
      <c r="O339" s="205"/>
      <c r="P339" s="206">
        <f>SUM(P340:P381)</f>
        <v>0</v>
      </c>
      <c r="Q339" s="205"/>
      <c r="R339" s="206">
        <f>SUM(R340:R381)</f>
        <v>0.1965789</v>
      </c>
      <c r="S339" s="205"/>
      <c r="T339" s="207">
        <f>SUM(T340:T381)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8" t="s">
        <v>79</v>
      </c>
      <c r="AT339" s="209" t="s">
        <v>71</v>
      </c>
      <c r="AU339" s="209" t="s">
        <v>79</v>
      </c>
      <c r="AY339" s="208" t="s">
        <v>129</v>
      </c>
      <c r="BK339" s="210">
        <f>SUM(BK340:BK381)</f>
        <v>0</v>
      </c>
    </row>
    <row r="340" s="2" customFormat="1" ht="21.75" customHeight="1">
      <c r="A340" s="39"/>
      <c r="B340" s="40"/>
      <c r="C340" s="213" t="s">
        <v>437</v>
      </c>
      <c r="D340" s="213" t="s">
        <v>132</v>
      </c>
      <c r="E340" s="214" t="s">
        <v>438</v>
      </c>
      <c r="F340" s="215" t="s">
        <v>439</v>
      </c>
      <c r="G340" s="216" t="s">
        <v>440</v>
      </c>
      <c r="H340" s="217">
        <v>6.2999999999999998</v>
      </c>
      <c r="I340" s="218"/>
      <c r="J340" s="219">
        <f>ROUND(I340*H340,2)</f>
        <v>0</v>
      </c>
      <c r="K340" s="215" t="s">
        <v>136</v>
      </c>
      <c r="L340" s="45"/>
      <c r="M340" s="220" t="s">
        <v>19</v>
      </c>
      <c r="N340" s="221" t="s">
        <v>43</v>
      </c>
      <c r="O340" s="85"/>
      <c r="P340" s="222">
        <f>O340*H340</f>
        <v>0</v>
      </c>
      <c r="Q340" s="222">
        <v>1.0000000000000001E-05</v>
      </c>
      <c r="R340" s="222">
        <f>Q340*H340</f>
        <v>6.3E-05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145</v>
      </c>
      <c r="AT340" s="224" t="s">
        <v>132</v>
      </c>
      <c r="AU340" s="224" t="s">
        <v>81</v>
      </c>
      <c r="AY340" s="18" t="s">
        <v>129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79</v>
      </c>
      <c r="BK340" s="225">
        <f>ROUND(I340*H340,2)</f>
        <v>0</v>
      </c>
      <c r="BL340" s="18" t="s">
        <v>145</v>
      </c>
      <c r="BM340" s="224" t="s">
        <v>441</v>
      </c>
    </row>
    <row r="341" s="2" customFormat="1">
      <c r="A341" s="39"/>
      <c r="B341" s="40"/>
      <c r="C341" s="41"/>
      <c r="D341" s="226" t="s">
        <v>139</v>
      </c>
      <c r="E341" s="41"/>
      <c r="F341" s="227" t="s">
        <v>442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139</v>
      </c>
      <c r="AU341" s="18" t="s">
        <v>81</v>
      </c>
    </row>
    <row r="342" s="2" customFormat="1">
      <c r="A342" s="39"/>
      <c r="B342" s="40"/>
      <c r="C342" s="41"/>
      <c r="D342" s="231" t="s">
        <v>140</v>
      </c>
      <c r="E342" s="41"/>
      <c r="F342" s="232" t="s">
        <v>443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140</v>
      </c>
      <c r="AU342" s="18" t="s">
        <v>81</v>
      </c>
    </row>
    <row r="343" s="13" customFormat="1">
      <c r="A343" s="13"/>
      <c r="B343" s="233"/>
      <c r="C343" s="234"/>
      <c r="D343" s="226" t="s">
        <v>142</v>
      </c>
      <c r="E343" s="235" t="s">
        <v>19</v>
      </c>
      <c r="F343" s="236" t="s">
        <v>227</v>
      </c>
      <c r="G343" s="234"/>
      <c r="H343" s="235" t="s">
        <v>19</v>
      </c>
      <c r="I343" s="237"/>
      <c r="J343" s="234"/>
      <c r="K343" s="234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142</v>
      </c>
      <c r="AU343" s="242" t="s">
        <v>81</v>
      </c>
      <c r="AV343" s="13" t="s">
        <v>79</v>
      </c>
      <c r="AW343" s="13" t="s">
        <v>33</v>
      </c>
      <c r="AX343" s="13" t="s">
        <v>72</v>
      </c>
      <c r="AY343" s="242" t="s">
        <v>129</v>
      </c>
    </row>
    <row r="344" s="13" customFormat="1">
      <c r="A344" s="13"/>
      <c r="B344" s="233"/>
      <c r="C344" s="234"/>
      <c r="D344" s="226" t="s">
        <v>142</v>
      </c>
      <c r="E344" s="235" t="s">
        <v>19</v>
      </c>
      <c r="F344" s="236" t="s">
        <v>228</v>
      </c>
      <c r="G344" s="234"/>
      <c r="H344" s="235" t="s">
        <v>19</v>
      </c>
      <c r="I344" s="237"/>
      <c r="J344" s="234"/>
      <c r="K344" s="234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142</v>
      </c>
      <c r="AU344" s="242" t="s">
        <v>81</v>
      </c>
      <c r="AV344" s="13" t="s">
        <v>79</v>
      </c>
      <c r="AW344" s="13" t="s">
        <v>33</v>
      </c>
      <c r="AX344" s="13" t="s">
        <v>72</v>
      </c>
      <c r="AY344" s="242" t="s">
        <v>129</v>
      </c>
    </row>
    <row r="345" s="13" customFormat="1">
      <c r="A345" s="13"/>
      <c r="B345" s="233"/>
      <c r="C345" s="234"/>
      <c r="D345" s="226" t="s">
        <v>142</v>
      </c>
      <c r="E345" s="235" t="s">
        <v>19</v>
      </c>
      <c r="F345" s="236" t="s">
        <v>444</v>
      </c>
      <c r="G345" s="234"/>
      <c r="H345" s="235" t="s">
        <v>19</v>
      </c>
      <c r="I345" s="237"/>
      <c r="J345" s="234"/>
      <c r="K345" s="234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142</v>
      </c>
      <c r="AU345" s="242" t="s">
        <v>81</v>
      </c>
      <c r="AV345" s="13" t="s">
        <v>79</v>
      </c>
      <c r="AW345" s="13" t="s">
        <v>33</v>
      </c>
      <c r="AX345" s="13" t="s">
        <v>72</v>
      </c>
      <c r="AY345" s="242" t="s">
        <v>129</v>
      </c>
    </row>
    <row r="346" s="14" customFormat="1">
      <c r="A346" s="14"/>
      <c r="B346" s="243"/>
      <c r="C346" s="244"/>
      <c r="D346" s="226" t="s">
        <v>142</v>
      </c>
      <c r="E346" s="245" t="s">
        <v>19</v>
      </c>
      <c r="F346" s="246" t="s">
        <v>445</v>
      </c>
      <c r="G346" s="244"/>
      <c r="H346" s="247">
        <v>6.2999999999999998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142</v>
      </c>
      <c r="AU346" s="253" t="s">
        <v>81</v>
      </c>
      <c r="AV346" s="14" t="s">
        <v>81</v>
      </c>
      <c r="AW346" s="14" t="s">
        <v>33</v>
      </c>
      <c r="AX346" s="14" t="s">
        <v>72</v>
      </c>
      <c r="AY346" s="253" t="s">
        <v>129</v>
      </c>
    </row>
    <row r="347" s="15" customFormat="1">
      <c r="A347" s="15"/>
      <c r="B347" s="254"/>
      <c r="C347" s="255"/>
      <c r="D347" s="226" t="s">
        <v>142</v>
      </c>
      <c r="E347" s="256" t="s">
        <v>19</v>
      </c>
      <c r="F347" s="257" t="s">
        <v>144</v>
      </c>
      <c r="G347" s="255"/>
      <c r="H347" s="258">
        <v>6.2999999999999998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142</v>
      </c>
      <c r="AU347" s="264" t="s">
        <v>81</v>
      </c>
      <c r="AV347" s="15" t="s">
        <v>145</v>
      </c>
      <c r="AW347" s="15" t="s">
        <v>33</v>
      </c>
      <c r="AX347" s="15" t="s">
        <v>79</v>
      </c>
      <c r="AY347" s="264" t="s">
        <v>129</v>
      </c>
    </row>
    <row r="348" s="2" customFormat="1" ht="16.5" customHeight="1">
      <c r="A348" s="39"/>
      <c r="B348" s="40"/>
      <c r="C348" s="269" t="s">
        <v>446</v>
      </c>
      <c r="D348" s="269" t="s">
        <v>310</v>
      </c>
      <c r="E348" s="270" t="s">
        <v>447</v>
      </c>
      <c r="F348" s="271" t="s">
        <v>448</v>
      </c>
      <c r="G348" s="272" t="s">
        <v>440</v>
      </c>
      <c r="H348" s="273">
        <v>6.9299999999999997</v>
      </c>
      <c r="I348" s="274"/>
      <c r="J348" s="275">
        <f>ROUND(I348*H348,2)</f>
        <v>0</v>
      </c>
      <c r="K348" s="271" t="s">
        <v>136</v>
      </c>
      <c r="L348" s="276"/>
      <c r="M348" s="277" t="s">
        <v>19</v>
      </c>
      <c r="N348" s="278" t="s">
        <v>43</v>
      </c>
      <c r="O348" s="85"/>
      <c r="P348" s="222">
        <f>O348*H348</f>
        <v>0</v>
      </c>
      <c r="Q348" s="222">
        <v>0.0012700000000000001</v>
      </c>
      <c r="R348" s="222">
        <f>Q348*H348</f>
        <v>0.0088011000000000009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181</v>
      </c>
      <c r="AT348" s="224" t="s">
        <v>310</v>
      </c>
      <c r="AU348" s="224" t="s">
        <v>81</v>
      </c>
      <c r="AY348" s="18" t="s">
        <v>129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79</v>
      </c>
      <c r="BK348" s="225">
        <f>ROUND(I348*H348,2)</f>
        <v>0</v>
      </c>
      <c r="BL348" s="18" t="s">
        <v>145</v>
      </c>
      <c r="BM348" s="224" t="s">
        <v>449</v>
      </c>
    </row>
    <row r="349" s="2" customFormat="1">
      <c r="A349" s="39"/>
      <c r="B349" s="40"/>
      <c r="C349" s="41"/>
      <c r="D349" s="226" t="s">
        <v>139</v>
      </c>
      <c r="E349" s="41"/>
      <c r="F349" s="227" t="s">
        <v>448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139</v>
      </c>
      <c r="AU349" s="18" t="s">
        <v>81</v>
      </c>
    </row>
    <row r="350" s="14" customFormat="1">
      <c r="A350" s="14"/>
      <c r="B350" s="243"/>
      <c r="C350" s="244"/>
      <c r="D350" s="226" t="s">
        <v>142</v>
      </c>
      <c r="E350" s="245" t="s">
        <v>19</v>
      </c>
      <c r="F350" s="246" t="s">
        <v>450</v>
      </c>
      <c r="G350" s="244"/>
      <c r="H350" s="247">
        <v>6.9299999999999997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142</v>
      </c>
      <c r="AU350" s="253" t="s">
        <v>81</v>
      </c>
      <c r="AV350" s="14" t="s">
        <v>81</v>
      </c>
      <c r="AW350" s="14" t="s">
        <v>33</v>
      </c>
      <c r="AX350" s="14" t="s">
        <v>72</v>
      </c>
      <c r="AY350" s="253" t="s">
        <v>129</v>
      </c>
    </row>
    <row r="351" s="15" customFormat="1">
      <c r="A351" s="15"/>
      <c r="B351" s="254"/>
      <c r="C351" s="255"/>
      <c r="D351" s="226" t="s">
        <v>142</v>
      </c>
      <c r="E351" s="256" t="s">
        <v>19</v>
      </c>
      <c r="F351" s="257" t="s">
        <v>144</v>
      </c>
      <c r="G351" s="255"/>
      <c r="H351" s="258">
        <v>6.9299999999999997</v>
      </c>
      <c r="I351" s="259"/>
      <c r="J351" s="255"/>
      <c r="K351" s="255"/>
      <c r="L351" s="260"/>
      <c r="M351" s="261"/>
      <c r="N351" s="262"/>
      <c r="O351" s="262"/>
      <c r="P351" s="262"/>
      <c r="Q351" s="262"/>
      <c r="R351" s="262"/>
      <c r="S351" s="262"/>
      <c r="T351" s="263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4" t="s">
        <v>142</v>
      </c>
      <c r="AU351" s="264" t="s">
        <v>81</v>
      </c>
      <c r="AV351" s="15" t="s">
        <v>145</v>
      </c>
      <c r="AW351" s="15" t="s">
        <v>33</v>
      </c>
      <c r="AX351" s="15" t="s">
        <v>79</v>
      </c>
      <c r="AY351" s="264" t="s">
        <v>129</v>
      </c>
    </row>
    <row r="352" s="2" customFormat="1" ht="21.75" customHeight="1">
      <c r="A352" s="39"/>
      <c r="B352" s="40"/>
      <c r="C352" s="213" t="s">
        <v>451</v>
      </c>
      <c r="D352" s="213" t="s">
        <v>132</v>
      </c>
      <c r="E352" s="214" t="s">
        <v>452</v>
      </c>
      <c r="F352" s="215" t="s">
        <v>453</v>
      </c>
      <c r="G352" s="216" t="s">
        <v>440</v>
      </c>
      <c r="H352" s="217">
        <v>6.2999999999999998</v>
      </c>
      <c r="I352" s="218"/>
      <c r="J352" s="219">
        <f>ROUND(I352*H352,2)</f>
        <v>0</v>
      </c>
      <c r="K352" s="215" t="s">
        <v>136</v>
      </c>
      <c r="L352" s="45"/>
      <c r="M352" s="220" t="s">
        <v>19</v>
      </c>
      <c r="N352" s="221" t="s">
        <v>43</v>
      </c>
      <c r="O352" s="85"/>
      <c r="P352" s="222">
        <f>O352*H352</f>
        <v>0</v>
      </c>
      <c r="Q352" s="222">
        <v>3.0000000000000001E-05</v>
      </c>
      <c r="R352" s="222">
        <f>Q352*H352</f>
        <v>0.00018899999999999999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145</v>
      </c>
      <c r="AT352" s="224" t="s">
        <v>132</v>
      </c>
      <c r="AU352" s="224" t="s">
        <v>81</v>
      </c>
      <c r="AY352" s="18" t="s">
        <v>129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145</v>
      </c>
      <c r="BM352" s="224" t="s">
        <v>454</v>
      </c>
    </row>
    <row r="353" s="2" customFormat="1">
      <c r="A353" s="39"/>
      <c r="B353" s="40"/>
      <c r="C353" s="41"/>
      <c r="D353" s="226" t="s">
        <v>139</v>
      </c>
      <c r="E353" s="41"/>
      <c r="F353" s="227" t="s">
        <v>455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139</v>
      </c>
      <c r="AU353" s="18" t="s">
        <v>81</v>
      </c>
    </row>
    <row r="354" s="2" customFormat="1">
      <c r="A354" s="39"/>
      <c r="B354" s="40"/>
      <c r="C354" s="41"/>
      <c r="D354" s="231" t="s">
        <v>140</v>
      </c>
      <c r="E354" s="41"/>
      <c r="F354" s="232" t="s">
        <v>456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140</v>
      </c>
      <c r="AU354" s="18" t="s">
        <v>81</v>
      </c>
    </row>
    <row r="355" s="13" customFormat="1">
      <c r="A355" s="13"/>
      <c r="B355" s="233"/>
      <c r="C355" s="234"/>
      <c r="D355" s="226" t="s">
        <v>142</v>
      </c>
      <c r="E355" s="235" t="s">
        <v>19</v>
      </c>
      <c r="F355" s="236" t="s">
        <v>227</v>
      </c>
      <c r="G355" s="234"/>
      <c r="H355" s="235" t="s">
        <v>19</v>
      </c>
      <c r="I355" s="237"/>
      <c r="J355" s="234"/>
      <c r="K355" s="234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142</v>
      </c>
      <c r="AU355" s="242" t="s">
        <v>81</v>
      </c>
      <c r="AV355" s="13" t="s">
        <v>79</v>
      </c>
      <c r="AW355" s="13" t="s">
        <v>33</v>
      </c>
      <c r="AX355" s="13" t="s">
        <v>72</v>
      </c>
      <c r="AY355" s="242" t="s">
        <v>129</v>
      </c>
    </row>
    <row r="356" s="13" customFormat="1">
      <c r="A356" s="13"/>
      <c r="B356" s="233"/>
      <c r="C356" s="234"/>
      <c r="D356" s="226" t="s">
        <v>142</v>
      </c>
      <c r="E356" s="235" t="s">
        <v>19</v>
      </c>
      <c r="F356" s="236" t="s">
        <v>228</v>
      </c>
      <c r="G356" s="234"/>
      <c r="H356" s="235" t="s">
        <v>19</v>
      </c>
      <c r="I356" s="237"/>
      <c r="J356" s="234"/>
      <c r="K356" s="234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142</v>
      </c>
      <c r="AU356" s="242" t="s">
        <v>81</v>
      </c>
      <c r="AV356" s="13" t="s">
        <v>79</v>
      </c>
      <c r="AW356" s="13" t="s">
        <v>33</v>
      </c>
      <c r="AX356" s="13" t="s">
        <v>72</v>
      </c>
      <c r="AY356" s="242" t="s">
        <v>129</v>
      </c>
    </row>
    <row r="357" s="13" customFormat="1">
      <c r="A357" s="13"/>
      <c r="B357" s="233"/>
      <c r="C357" s="234"/>
      <c r="D357" s="226" t="s">
        <v>142</v>
      </c>
      <c r="E357" s="235" t="s">
        <v>19</v>
      </c>
      <c r="F357" s="236" t="s">
        <v>457</v>
      </c>
      <c r="G357" s="234"/>
      <c r="H357" s="235" t="s">
        <v>19</v>
      </c>
      <c r="I357" s="237"/>
      <c r="J357" s="234"/>
      <c r="K357" s="234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142</v>
      </c>
      <c r="AU357" s="242" t="s">
        <v>81</v>
      </c>
      <c r="AV357" s="13" t="s">
        <v>79</v>
      </c>
      <c r="AW357" s="13" t="s">
        <v>33</v>
      </c>
      <c r="AX357" s="13" t="s">
        <v>72</v>
      </c>
      <c r="AY357" s="242" t="s">
        <v>129</v>
      </c>
    </row>
    <row r="358" s="14" customFormat="1">
      <c r="A358" s="14"/>
      <c r="B358" s="243"/>
      <c r="C358" s="244"/>
      <c r="D358" s="226" t="s">
        <v>142</v>
      </c>
      <c r="E358" s="245" t="s">
        <v>19</v>
      </c>
      <c r="F358" s="246" t="s">
        <v>445</v>
      </c>
      <c r="G358" s="244"/>
      <c r="H358" s="247">
        <v>6.2999999999999998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142</v>
      </c>
      <c r="AU358" s="253" t="s">
        <v>81</v>
      </c>
      <c r="AV358" s="14" t="s">
        <v>81</v>
      </c>
      <c r="AW358" s="14" t="s">
        <v>33</v>
      </c>
      <c r="AX358" s="14" t="s">
        <v>72</v>
      </c>
      <c r="AY358" s="253" t="s">
        <v>129</v>
      </c>
    </row>
    <row r="359" s="15" customFormat="1">
      <c r="A359" s="15"/>
      <c r="B359" s="254"/>
      <c r="C359" s="255"/>
      <c r="D359" s="226" t="s">
        <v>142</v>
      </c>
      <c r="E359" s="256" t="s">
        <v>19</v>
      </c>
      <c r="F359" s="257" t="s">
        <v>144</v>
      </c>
      <c r="G359" s="255"/>
      <c r="H359" s="258">
        <v>6.2999999999999998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4" t="s">
        <v>142</v>
      </c>
      <c r="AU359" s="264" t="s">
        <v>81</v>
      </c>
      <c r="AV359" s="15" t="s">
        <v>145</v>
      </c>
      <c r="AW359" s="15" t="s">
        <v>33</v>
      </c>
      <c r="AX359" s="15" t="s">
        <v>79</v>
      </c>
      <c r="AY359" s="264" t="s">
        <v>129</v>
      </c>
    </row>
    <row r="360" s="2" customFormat="1" ht="16.5" customHeight="1">
      <c r="A360" s="39"/>
      <c r="B360" s="40"/>
      <c r="C360" s="269" t="s">
        <v>458</v>
      </c>
      <c r="D360" s="269" t="s">
        <v>310</v>
      </c>
      <c r="E360" s="270" t="s">
        <v>459</v>
      </c>
      <c r="F360" s="271" t="s">
        <v>460</v>
      </c>
      <c r="G360" s="272" t="s">
        <v>440</v>
      </c>
      <c r="H360" s="273">
        <v>6.9299999999999997</v>
      </c>
      <c r="I360" s="274"/>
      <c r="J360" s="275">
        <f>ROUND(I360*H360,2)</f>
        <v>0</v>
      </c>
      <c r="K360" s="271" t="s">
        <v>19</v>
      </c>
      <c r="L360" s="276"/>
      <c r="M360" s="277" t="s">
        <v>19</v>
      </c>
      <c r="N360" s="278" t="s">
        <v>43</v>
      </c>
      <c r="O360" s="85"/>
      <c r="P360" s="222">
        <f>O360*H360</f>
        <v>0</v>
      </c>
      <c r="Q360" s="222">
        <v>0.026800000000000001</v>
      </c>
      <c r="R360" s="222">
        <f>Q360*H360</f>
        <v>0.185724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181</v>
      </c>
      <c r="AT360" s="224" t="s">
        <v>310</v>
      </c>
      <c r="AU360" s="224" t="s">
        <v>81</v>
      </c>
      <c r="AY360" s="18" t="s">
        <v>129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79</v>
      </c>
      <c r="BK360" s="225">
        <f>ROUND(I360*H360,2)</f>
        <v>0</v>
      </c>
      <c r="BL360" s="18" t="s">
        <v>145</v>
      </c>
      <c r="BM360" s="224" t="s">
        <v>461</v>
      </c>
    </row>
    <row r="361" s="2" customFormat="1">
      <c r="A361" s="39"/>
      <c r="B361" s="40"/>
      <c r="C361" s="41"/>
      <c r="D361" s="226" t="s">
        <v>139</v>
      </c>
      <c r="E361" s="41"/>
      <c r="F361" s="227" t="s">
        <v>460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139</v>
      </c>
      <c r="AU361" s="18" t="s">
        <v>81</v>
      </c>
    </row>
    <row r="362" s="14" customFormat="1">
      <c r="A362" s="14"/>
      <c r="B362" s="243"/>
      <c r="C362" s="244"/>
      <c r="D362" s="226" t="s">
        <v>142</v>
      </c>
      <c r="E362" s="245" t="s">
        <v>19</v>
      </c>
      <c r="F362" s="246" t="s">
        <v>450</v>
      </c>
      <c r="G362" s="244"/>
      <c r="H362" s="247">
        <v>6.9299999999999997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142</v>
      </c>
      <c r="AU362" s="253" t="s">
        <v>81</v>
      </c>
      <c r="AV362" s="14" t="s">
        <v>81</v>
      </c>
      <c r="AW362" s="14" t="s">
        <v>33</v>
      </c>
      <c r="AX362" s="14" t="s">
        <v>72</v>
      </c>
      <c r="AY362" s="253" t="s">
        <v>129</v>
      </c>
    </row>
    <row r="363" s="15" customFormat="1">
      <c r="A363" s="15"/>
      <c r="B363" s="254"/>
      <c r="C363" s="255"/>
      <c r="D363" s="226" t="s">
        <v>142</v>
      </c>
      <c r="E363" s="256" t="s">
        <v>19</v>
      </c>
      <c r="F363" s="257" t="s">
        <v>144</v>
      </c>
      <c r="G363" s="255"/>
      <c r="H363" s="258">
        <v>6.9299999999999997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4" t="s">
        <v>142</v>
      </c>
      <c r="AU363" s="264" t="s">
        <v>81</v>
      </c>
      <c r="AV363" s="15" t="s">
        <v>145</v>
      </c>
      <c r="AW363" s="15" t="s">
        <v>33</v>
      </c>
      <c r="AX363" s="15" t="s">
        <v>79</v>
      </c>
      <c r="AY363" s="264" t="s">
        <v>129</v>
      </c>
    </row>
    <row r="364" s="2" customFormat="1" ht="16.5" customHeight="1">
      <c r="A364" s="39"/>
      <c r="B364" s="40"/>
      <c r="C364" s="213" t="s">
        <v>462</v>
      </c>
      <c r="D364" s="213" t="s">
        <v>132</v>
      </c>
      <c r="E364" s="214" t="s">
        <v>463</v>
      </c>
      <c r="F364" s="215" t="s">
        <v>464</v>
      </c>
      <c r="G364" s="216" t="s">
        <v>440</v>
      </c>
      <c r="H364" s="217">
        <v>13.859999999999999</v>
      </c>
      <c r="I364" s="218"/>
      <c r="J364" s="219">
        <f>ROUND(I364*H364,2)</f>
        <v>0</v>
      </c>
      <c r="K364" s="215" t="s">
        <v>136</v>
      </c>
      <c r="L364" s="45"/>
      <c r="M364" s="220" t="s">
        <v>19</v>
      </c>
      <c r="N364" s="221" t="s">
        <v>43</v>
      </c>
      <c r="O364" s="85"/>
      <c r="P364" s="222">
        <f>O364*H364</f>
        <v>0</v>
      </c>
      <c r="Q364" s="222">
        <v>0.00012999999999999999</v>
      </c>
      <c r="R364" s="222">
        <f>Q364*H364</f>
        <v>0.0018017999999999997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145</v>
      </c>
      <c r="AT364" s="224" t="s">
        <v>132</v>
      </c>
      <c r="AU364" s="224" t="s">
        <v>81</v>
      </c>
      <c r="AY364" s="18" t="s">
        <v>129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79</v>
      </c>
      <c r="BK364" s="225">
        <f>ROUND(I364*H364,2)</f>
        <v>0</v>
      </c>
      <c r="BL364" s="18" t="s">
        <v>145</v>
      </c>
      <c r="BM364" s="224" t="s">
        <v>465</v>
      </c>
    </row>
    <row r="365" s="2" customFormat="1">
      <c r="A365" s="39"/>
      <c r="B365" s="40"/>
      <c r="C365" s="41"/>
      <c r="D365" s="226" t="s">
        <v>139</v>
      </c>
      <c r="E365" s="41"/>
      <c r="F365" s="227" t="s">
        <v>466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139</v>
      </c>
      <c r="AU365" s="18" t="s">
        <v>81</v>
      </c>
    </row>
    <row r="366" s="2" customFormat="1">
      <c r="A366" s="39"/>
      <c r="B366" s="40"/>
      <c r="C366" s="41"/>
      <c r="D366" s="231" t="s">
        <v>140</v>
      </c>
      <c r="E366" s="41"/>
      <c r="F366" s="232" t="s">
        <v>467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140</v>
      </c>
      <c r="AU366" s="18" t="s">
        <v>81</v>
      </c>
    </row>
    <row r="367" s="13" customFormat="1">
      <c r="A367" s="13"/>
      <c r="B367" s="233"/>
      <c r="C367" s="234"/>
      <c r="D367" s="226" t="s">
        <v>142</v>
      </c>
      <c r="E367" s="235" t="s">
        <v>19</v>
      </c>
      <c r="F367" s="236" t="s">
        <v>227</v>
      </c>
      <c r="G367" s="234"/>
      <c r="H367" s="235" t="s">
        <v>19</v>
      </c>
      <c r="I367" s="237"/>
      <c r="J367" s="234"/>
      <c r="K367" s="234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142</v>
      </c>
      <c r="AU367" s="242" t="s">
        <v>81</v>
      </c>
      <c r="AV367" s="13" t="s">
        <v>79</v>
      </c>
      <c r="AW367" s="13" t="s">
        <v>33</v>
      </c>
      <c r="AX367" s="13" t="s">
        <v>72</v>
      </c>
      <c r="AY367" s="242" t="s">
        <v>129</v>
      </c>
    </row>
    <row r="368" s="13" customFormat="1">
      <c r="A368" s="13"/>
      <c r="B368" s="233"/>
      <c r="C368" s="234"/>
      <c r="D368" s="226" t="s">
        <v>142</v>
      </c>
      <c r="E368" s="235" t="s">
        <v>19</v>
      </c>
      <c r="F368" s="236" t="s">
        <v>228</v>
      </c>
      <c r="G368" s="234"/>
      <c r="H368" s="235" t="s">
        <v>19</v>
      </c>
      <c r="I368" s="237"/>
      <c r="J368" s="234"/>
      <c r="K368" s="234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142</v>
      </c>
      <c r="AU368" s="242" t="s">
        <v>81</v>
      </c>
      <c r="AV368" s="13" t="s">
        <v>79</v>
      </c>
      <c r="AW368" s="13" t="s">
        <v>33</v>
      </c>
      <c r="AX368" s="13" t="s">
        <v>72</v>
      </c>
      <c r="AY368" s="242" t="s">
        <v>129</v>
      </c>
    </row>
    <row r="369" s="13" customFormat="1">
      <c r="A369" s="13"/>
      <c r="B369" s="233"/>
      <c r="C369" s="234"/>
      <c r="D369" s="226" t="s">
        <v>142</v>
      </c>
      <c r="E369" s="235" t="s">
        <v>19</v>
      </c>
      <c r="F369" s="236" t="s">
        <v>468</v>
      </c>
      <c r="G369" s="234"/>
      <c r="H369" s="235" t="s">
        <v>19</v>
      </c>
      <c r="I369" s="237"/>
      <c r="J369" s="234"/>
      <c r="K369" s="234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142</v>
      </c>
      <c r="AU369" s="242" t="s">
        <v>81</v>
      </c>
      <c r="AV369" s="13" t="s">
        <v>79</v>
      </c>
      <c r="AW369" s="13" t="s">
        <v>33</v>
      </c>
      <c r="AX369" s="13" t="s">
        <v>72</v>
      </c>
      <c r="AY369" s="242" t="s">
        <v>129</v>
      </c>
    </row>
    <row r="370" s="14" customFormat="1">
      <c r="A370" s="14"/>
      <c r="B370" s="243"/>
      <c r="C370" s="244"/>
      <c r="D370" s="226" t="s">
        <v>142</v>
      </c>
      <c r="E370" s="245" t="s">
        <v>19</v>
      </c>
      <c r="F370" s="246" t="s">
        <v>469</v>
      </c>
      <c r="G370" s="244"/>
      <c r="H370" s="247">
        <v>13.859999999999999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142</v>
      </c>
      <c r="AU370" s="253" t="s">
        <v>81</v>
      </c>
      <c r="AV370" s="14" t="s">
        <v>81</v>
      </c>
      <c r="AW370" s="14" t="s">
        <v>33</v>
      </c>
      <c r="AX370" s="14" t="s">
        <v>72</v>
      </c>
      <c r="AY370" s="253" t="s">
        <v>129</v>
      </c>
    </row>
    <row r="371" s="15" customFormat="1">
      <c r="A371" s="15"/>
      <c r="B371" s="254"/>
      <c r="C371" s="255"/>
      <c r="D371" s="226" t="s">
        <v>142</v>
      </c>
      <c r="E371" s="256" t="s">
        <v>19</v>
      </c>
      <c r="F371" s="257" t="s">
        <v>144</v>
      </c>
      <c r="G371" s="255"/>
      <c r="H371" s="258">
        <v>13.859999999999999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142</v>
      </c>
      <c r="AU371" s="264" t="s">
        <v>81</v>
      </c>
      <c r="AV371" s="15" t="s">
        <v>145</v>
      </c>
      <c r="AW371" s="15" t="s">
        <v>33</v>
      </c>
      <c r="AX371" s="15" t="s">
        <v>79</v>
      </c>
      <c r="AY371" s="264" t="s">
        <v>129</v>
      </c>
    </row>
    <row r="372" s="2" customFormat="1" ht="16.5" customHeight="1">
      <c r="A372" s="39"/>
      <c r="B372" s="40"/>
      <c r="C372" s="213" t="s">
        <v>470</v>
      </c>
      <c r="D372" s="213" t="s">
        <v>132</v>
      </c>
      <c r="E372" s="214" t="s">
        <v>471</v>
      </c>
      <c r="F372" s="215" t="s">
        <v>472</v>
      </c>
      <c r="G372" s="216" t="s">
        <v>327</v>
      </c>
      <c r="H372" s="217">
        <v>2</v>
      </c>
      <c r="I372" s="218"/>
      <c r="J372" s="219">
        <f>ROUND(I372*H372,2)</f>
        <v>0</v>
      </c>
      <c r="K372" s="215" t="s">
        <v>19</v>
      </c>
      <c r="L372" s="45"/>
      <c r="M372" s="220" t="s">
        <v>19</v>
      </c>
      <c r="N372" s="221" t="s">
        <v>43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145</v>
      </c>
      <c r="AT372" s="224" t="s">
        <v>132</v>
      </c>
      <c r="AU372" s="224" t="s">
        <v>81</v>
      </c>
      <c r="AY372" s="18" t="s">
        <v>129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79</v>
      </c>
      <c r="BK372" s="225">
        <f>ROUND(I372*H372,2)</f>
        <v>0</v>
      </c>
      <c r="BL372" s="18" t="s">
        <v>145</v>
      </c>
      <c r="BM372" s="224" t="s">
        <v>473</v>
      </c>
    </row>
    <row r="373" s="2" customFormat="1">
      <c r="A373" s="39"/>
      <c r="B373" s="40"/>
      <c r="C373" s="41"/>
      <c r="D373" s="226" t="s">
        <v>139</v>
      </c>
      <c r="E373" s="41"/>
      <c r="F373" s="227" t="s">
        <v>472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139</v>
      </c>
      <c r="AU373" s="18" t="s">
        <v>81</v>
      </c>
    </row>
    <row r="374" s="13" customFormat="1">
      <c r="A374" s="13"/>
      <c r="B374" s="233"/>
      <c r="C374" s="234"/>
      <c r="D374" s="226" t="s">
        <v>142</v>
      </c>
      <c r="E374" s="235" t="s">
        <v>19</v>
      </c>
      <c r="F374" s="236" t="s">
        <v>474</v>
      </c>
      <c r="G374" s="234"/>
      <c r="H374" s="235" t="s">
        <v>19</v>
      </c>
      <c r="I374" s="237"/>
      <c r="J374" s="234"/>
      <c r="K374" s="234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142</v>
      </c>
      <c r="AU374" s="242" t="s">
        <v>81</v>
      </c>
      <c r="AV374" s="13" t="s">
        <v>79</v>
      </c>
      <c r="AW374" s="13" t="s">
        <v>33</v>
      </c>
      <c r="AX374" s="13" t="s">
        <v>72</v>
      </c>
      <c r="AY374" s="242" t="s">
        <v>129</v>
      </c>
    </row>
    <row r="375" s="14" customFormat="1">
      <c r="A375" s="14"/>
      <c r="B375" s="243"/>
      <c r="C375" s="244"/>
      <c r="D375" s="226" t="s">
        <v>142</v>
      </c>
      <c r="E375" s="245" t="s">
        <v>19</v>
      </c>
      <c r="F375" s="246" t="s">
        <v>475</v>
      </c>
      <c r="G375" s="244"/>
      <c r="H375" s="247">
        <v>2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142</v>
      </c>
      <c r="AU375" s="253" t="s">
        <v>81</v>
      </c>
      <c r="AV375" s="14" t="s">
        <v>81</v>
      </c>
      <c r="AW375" s="14" t="s">
        <v>33</v>
      </c>
      <c r="AX375" s="14" t="s">
        <v>72</v>
      </c>
      <c r="AY375" s="253" t="s">
        <v>129</v>
      </c>
    </row>
    <row r="376" s="15" customFormat="1">
      <c r="A376" s="15"/>
      <c r="B376" s="254"/>
      <c r="C376" s="255"/>
      <c r="D376" s="226" t="s">
        <v>142</v>
      </c>
      <c r="E376" s="256" t="s">
        <v>19</v>
      </c>
      <c r="F376" s="257" t="s">
        <v>144</v>
      </c>
      <c r="G376" s="255"/>
      <c r="H376" s="258">
        <v>2</v>
      </c>
      <c r="I376" s="259"/>
      <c r="J376" s="255"/>
      <c r="K376" s="255"/>
      <c r="L376" s="260"/>
      <c r="M376" s="261"/>
      <c r="N376" s="262"/>
      <c r="O376" s="262"/>
      <c r="P376" s="262"/>
      <c r="Q376" s="262"/>
      <c r="R376" s="262"/>
      <c r="S376" s="262"/>
      <c r="T376" s="26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4" t="s">
        <v>142</v>
      </c>
      <c r="AU376" s="264" t="s">
        <v>81</v>
      </c>
      <c r="AV376" s="15" t="s">
        <v>145</v>
      </c>
      <c r="AW376" s="15" t="s">
        <v>33</v>
      </c>
      <c r="AX376" s="15" t="s">
        <v>79</v>
      </c>
      <c r="AY376" s="264" t="s">
        <v>129</v>
      </c>
    </row>
    <row r="377" s="2" customFormat="1" ht="16.5" customHeight="1">
      <c r="A377" s="39"/>
      <c r="B377" s="40"/>
      <c r="C377" s="213" t="s">
        <v>476</v>
      </c>
      <c r="D377" s="213" t="s">
        <v>132</v>
      </c>
      <c r="E377" s="214" t="s">
        <v>477</v>
      </c>
      <c r="F377" s="215" t="s">
        <v>478</v>
      </c>
      <c r="G377" s="216" t="s">
        <v>327</v>
      </c>
      <c r="H377" s="217">
        <v>2</v>
      </c>
      <c r="I377" s="218"/>
      <c r="J377" s="219">
        <f>ROUND(I377*H377,2)</f>
        <v>0</v>
      </c>
      <c r="K377" s="215" t="s">
        <v>19</v>
      </c>
      <c r="L377" s="45"/>
      <c r="M377" s="220" t="s">
        <v>19</v>
      </c>
      <c r="N377" s="221" t="s">
        <v>43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145</v>
      </c>
      <c r="AT377" s="224" t="s">
        <v>132</v>
      </c>
      <c r="AU377" s="224" t="s">
        <v>81</v>
      </c>
      <c r="AY377" s="18" t="s">
        <v>129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79</v>
      </c>
      <c r="BK377" s="225">
        <f>ROUND(I377*H377,2)</f>
        <v>0</v>
      </c>
      <c r="BL377" s="18" t="s">
        <v>145</v>
      </c>
      <c r="BM377" s="224" t="s">
        <v>479</v>
      </c>
    </row>
    <row r="378" s="2" customFormat="1">
      <c r="A378" s="39"/>
      <c r="B378" s="40"/>
      <c r="C378" s="41"/>
      <c r="D378" s="226" t="s">
        <v>139</v>
      </c>
      <c r="E378" s="41"/>
      <c r="F378" s="227" t="s">
        <v>478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139</v>
      </c>
      <c r="AU378" s="18" t="s">
        <v>81</v>
      </c>
    </row>
    <row r="379" s="13" customFormat="1">
      <c r="A379" s="13"/>
      <c r="B379" s="233"/>
      <c r="C379" s="234"/>
      <c r="D379" s="226" t="s">
        <v>142</v>
      </c>
      <c r="E379" s="235" t="s">
        <v>19</v>
      </c>
      <c r="F379" s="236" t="s">
        <v>474</v>
      </c>
      <c r="G379" s="234"/>
      <c r="H379" s="235" t="s">
        <v>19</v>
      </c>
      <c r="I379" s="237"/>
      <c r="J379" s="234"/>
      <c r="K379" s="234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142</v>
      </c>
      <c r="AU379" s="242" t="s">
        <v>81</v>
      </c>
      <c r="AV379" s="13" t="s">
        <v>79</v>
      </c>
      <c r="AW379" s="13" t="s">
        <v>33</v>
      </c>
      <c r="AX379" s="13" t="s">
        <v>72</v>
      </c>
      <c r="AY379" s="242" t="s">
        <v>129</v>
      </c>
    </row>
    <row r="380" s="14" customFormat="1">
      <c r="A380" s="14"/>
      <c r="B380" s="243"/>
      <c r="C380" s="244"/>
      <c r="D380" s="226" t="s">
        <v>142</v>
      </c>
      <c r="E380" s="245" t="s">
        <v>19</v>
      </c>
      <c r="F380" s="246" t="s">
        <v>480</v>
      </c>
      <c r="G380" s="244"/>
      <c r="H380" s="247">
        <v>2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142</v>
      </c>
      <c r="AU380" s="253" t="s">
        <v>81</v>
      </c>
      <c r="AV380" s="14" t="s">
        <v>81</v>
      </c>
      <c r="AW380" s="14" t="s">
        <v>33</v>
      </c>
      <c r="AX380" s="14" t="s">
        <v>72</v>
      </c>
      <c r="AY380" s="253" t="s">
        <v>129</v>
      </c>
    </row>
    <row r="381" s="15" customFormat="1">
      <c r="A381" s="15"/>
      <c r="B381" s="254"/>
      <c r="C381" s="255"/>
      <c r="D381" s="226" t="s">
        <v>142</v>
      </c>
      <c r="E381" s="256" t="s">
        <v>19</v>
      </c>
      <c r="F381" s="257" t="s">
        <v>144</v>
      </c>
      <c r="G381" s="255"/>
      <c r="H381" s="258">
        <v>2</v>
      </c>
      <c r="I381" s="259"/>
      <c r="J381" s="255"/>
      <c r="K381" s="255"/>
      <c r="L381" s="260"/>
      <c r="M381" s="261"/>
      <c r="N381" s="262"/>
      <c r="O381" s="262"/>
      <c r="P381" s="262"/>
      <c r="Q381" s="262"/>
      <c r="R381" s="262"/>
      <c r="S381" s="262"/>
      <c r="T381" s="263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4" t="s">
        <v>142</v>
      </c>
      <c r="AU381" s="264" t="s">
        <v>81</v>
      </c>
      <c r="AV381" s="15" t="s">
        <v>145</v>
      </c>
      <c r="AW381" s="15" t="s">
        <v>33</v>
      </c>
      <c r="AX381" s="15" t="s">
        <v>79</v>
      </c>
      <c r="AY381" s="264" t="s">
        <v>129</v>
      </c>
    </row>
    <row r="382" s="12" customFormat="1" ht="22.8" customHeight="1">
      <c r="A382" s="12"/>
      <c r="B382" s="197"/>
      <c r="C382" s="198"/>
      <c r="D382" s="199" t="s">
        <v>71</v>
      </c>
      <c r="E382" s="211" t="s">
        <v>186</v>
      </c>
      <c r="F382" s="211" t="s">
        <v>481</v>
      </c>
      <c r="G382" s="198"/>
      <c r="H382" s="198"/>
      <c r="I382" s="201"/>
      <c r="J382" s="212">
        <f>BK382</f>
        <v>0</v>
      </c>
      <c r="K382" s="198"/>
      <c r="L382" s="203"/>
      <c r="M382" s="204"/>
      <c r="N382" s="205"/>
      <c r="O382" s="205"/>
      <c r="P382" s="206">
        <f>SUM(P383:P523)</f>
        <v>0</v>
      </c>
      <c r="Q382" s="205"/>
      <c r="R382" s="206">
        <f>SUM(R383:R523)</f>
        <v>6.4427112500000003</v>
      </c>
      <c r="S382" s="205"/>
      <c r="T382" s="207">
        <f>SUM(T383:T523)</f>
        <v>3.0787499999999999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8" t="s">
        <v>79</v>
      </c>
      <c r="AT382" s="209" t="s">
        <v>71</v>
      </c>
      <c r="AU382" s="209" t="s">
        <v>79</v>
      </c>
      <c r="AY382" s="208" t="s">
        <v>129</v>
      </c>
      <c r="BK382" s="210">
        <f>SUM(BK383:BK523)</f>
        <v>0</v>
      </c>
    </row>
    <row r="383" s="2" customFormat="1" ht="21.75" customHeight="1">
      <c r="A383" s="39"/>
      <c r="B383" s="40"/>
      <c r="C383" s="213" t="s">
        <v>482</v>
      </c>
      <c r="D383" s="213" t="s">
        <v>132</v>
      </c>
      <c r="E383" s="214" t="s">
        <v>483</v>
      </c>
      <c r="F383" s="215" t="s">
        <v>484</v>
      </c>
      <c r="G383" s="216" t="s">
        <v>223</v>
      </c>
      <c r="H383" s="217">
        <v>311.5</v>
      </c>
      <c r="I383" s="218"/>
      <c r="J383" s="219">
        <f>ROUND(I383*H383,2)</f>
        <v>0</v>
      </c>
      <c r="K383" s="215" t="s">
        <v>136</v>
      </c>
      <c r="L383" s="45"/>
      <c r="M383" s="220" t="s">
        <v>19</v>
      </c>
      <c r="N383" s="221" t="s">
        <v>43</v>
      </c>
      <c r="O383" s="85"/>
      <c r="P383" s="222">
        <f>O383*H383</f>
        <v>0</v>
      </c>
      <c r="Q383" s="222">
        <v>0.00012999999999999999</v>
      </c>
      <c r="R383" s="222">
        <f>Q383*H383</f>
        <v>0.040494999999999996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145</v>
      </c>
      <c r="AT383" s="224" t="s">
        <v>132</v>
      </c>
      <c r="AU383" s="224" t="s">
        <v>81</v>
      </c>
      <c r="AY383" s="18" t="s">
        <v>129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79</v>
      </c>
      <c r="BK383" s="225">
        <f>ROUND(I383*H383,2)</f>
        <v>0</v>
      </c>
      <c r="BL383" s="18" t="s">
        <v>145</v>
      </c>
      <c r="BM383" s="224" t="s">
        <v>485</v>
      </c>
    </row>
    <row r="384" s="2" customFormat="1">
      <c r="A384" s="39"/>
      <c r="B384" s="40"/>
      <c r="C384" s="41"/>
      <c r="D384" s="226" t="s">
        <v>139</v>
      </c>
      <c r="E384" s="41"/>
      <c r="F384" s="227" t="s">
        <v>486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139</v>
      </c>
      <c r="AU384" s="18" t="s">
        <v>81</v>
      </c>
    </row>
    <row r="385" s="2" customFormat="1">
      <c r="A385" s="39"/>
      <c r="B385" s="40"/>
      <c r="C385" s="41"/>
      <c r="D385" s="231" t="s">
        <v>140</v>
      </c>
      <c r="E385" s="41"/>
      <c r="F385" s="232" t="s">
        <v>487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140</v>
      </c>
      <c r="AU385" s="18" t="s">
        <v>81</v>
      </c>
    </row>
    <row r="386" s="13" customFormat="1">
      <c r="A386" s="13"/>
      <c r="B386" s="233"/>
      <c r="C386" s="234"/>
      <c r="D386" s="226" t="s">
        <v>142</v>
      </c>
      <c r="E386" s="235" t="s">
        <v>19</v>
      </c>
      <c r="F386" s="236" t="s">
        <v>488</v>
      </c>
      <c r="G386" s="234"/>
      <c r="H386" s="235" t="s">
        <v>19</v>
      </c>
      <c r="I386" s="237"/>
      <c r="J386" s="234"/>
      <c r="K386" s="234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142</v>
      </c>
      <c r="AU386" s="242" t="s">
        <v>81</v>
      </c>
      <c r="AV386" s="13" t="s">
        <v>79</v>
      </c>
      <c r="AW386" s="13" t="s">
        <v>33</v>
      </c>
      <c r="AX386" s="13" t="s">
        <v>72</v>
      </c>
      <c r="AY386" s="242" t="s">
        <v>129</v>
      </c>
    </row>
    <row r="387" s="14" customFormat="1">
      <c r="A387" s="14"/>
      <c r="B387" s="243"/>
      <c r="C387" s="244"/>
      <c r="D387" s="226" t="s">
        <v>142</v>
      </c>
      <c r="E387" s="245" t="s">
        <v>19</v>
      </c>
      <c r="F387" s="246" t="s">
        <v>489</v>
      </c>
      <c r="G387" s="244"/>
      <c r="H387" s="247">
        <v>261.5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142</v>
      </c>
      <c r="AU387" s="253" t="s">
        <v>81</v>
      </c>
      <c r="AV387" s="14" t="s">
        <v>81</v>
      </c>
      <c r="AW387" s="14" t="s">
        <v>33</v>
      </c>
      <c r="AX387" s="14" t="s">
        <v>72</v>
      </c>
      <c r="AY387" s="253" t="s">
        <v>129</v>
      </c>
    </row>
    <row r="388" s="13" customFormat="1">
      <c r="A388" s="13"/>
      <c r="B388" s="233"/>
      <c r="C388" s="234"/>
      <c r="D388" s="226" t="s">
        <v>142</v>
      </c>
      <c r="E388" s="235" t="s">
        <v>19</v>
      </c>
      <c r="F388" s="236" t="s">
        <v>490</v>
      </c>
      <c r="G388" s="234"/>
      <c r="H388" s="235" t="s">
        <v>19</v>
      </c>
      <c r="I388" s="237"/>
      <c r="J388" s="234"/>
      <c r="K388" s="234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142</v>
      </c>
      <c r="AU388" s="242" t="s">
        <v>81</v>
      </c>
      <c r="AV388" s="13" t="s">
        <v>79</v>
      </c>
      <c r="AW388" s="13" t="s">
        <v>33</v>
      </c>
      <c r="AX388" s="13" t="s">
        <v>72</v>
      </c>
      <c r="AY388" s="242" t="s">
        <v>129</v>
      </c>
    </row>
    <row r="389" s="14" customFormat="1">
      <c r="A389" s="14"/>
      <c r="B389" s="243"/>
      <c r="C389" s="244"/>
      <c r="D389" s="226" t="s">
        <v>142</v>
      </c>
      <c r="E389" s="245" t="s">
        <v>19</v>
      </c>
      <c r="F389" s="246" t="s">
        <v>491</v>
      </c>
      <c r="G389" s="244"/>
      <c r="H389" s="247">
        <v>50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142</v>
      </c>
      <c r="AU389" s="253" t="s">
        <v>81</v>
      </c>
      <c r="AV389" s="14" t="s">
        <v>81</v>
      </c>
      <c r="AW389" s="14" t="s">
        <v>33</v>
      </c>
      <c r="AX389" s="14" t="s">
        <v>72</v>
      </c>
      <c r="AY389" s="253" t="s">
        <v>129</v>
      </c>
    </row>
    <row r="390" s="15" customFormat="1">
      <c r="A390" s="15"/>
      <c r="B390" s="254"/>
      <c r="C390" s="255"/>
      <c r="D390" s="226" t="s">
        <v>142</v>
      </c>
      <c r="E390" s="256" t="s">
        <v>19</v>
      </c>
      <c r="F390" s="257" t="s">
        <v>144</v>
      </c>
      <c r="G390" s="255"/>
      <c r="H390" s="258">
        <v>311.5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142</v>
      </c>
      <c r="AU390" s="264" t="s">
        <v>81</v>
      </c>
      <c r="AV390" s="15" t="s">
        <v>145</v>
      </c>
      <c r="AW390" s="15" t="s">
        <v>33</v>
      </c>
      <c r="AX390" s="15" t="s">
        <v>79</v>
      </c>
      <c r="AY390" s="264" t="s">
        <v>129</v>
      </c>
    </row>
    <row r="391" s="2" customFormat="1" ht="16.5" customHeight="1">
      <c r="A391" s="39"/>
      <c r="B391" s="40"/>
      <c r="C391" s="213" t="s">
        <v>492</v>
      </c>
      <c r="D391" s="213" t="s">
        <v>132</v>
      </c>
      <c r="E391" s="214" t="s">
        <v>493</v>
      </c>
      <c r="F391" s="215" t="s">
        <v>494</v>
      </c>
      <c r="G391" s="216" t="s">
        <v>223</v>
      </c>
      <c r="H391" s="217">
        <v>596.5</v>
      </c>
      <c r="I391" s="218"/>
      <c r="J391" s="219">
        <f>ROUND(I391*H391,2)</f>
        <v>0</v>
      </c>
      <c r="K391" s="215" t="s">
        <v>136</v>
      </c>
      <c r="L391" s="45"/>
      <c r="M391" s="220" t="s">
        <v>19</v>
      </c>
      <c r="N391" s="221" t="s">
        <v>43</v>
      </c>
      <c r="O391" s="85"/>
      <c r="P391" s="222">
        <f>O391*H391</f>
        <v>0</v>
      </c>
      <c r="Q391" s="222">
        <v>4.0000000000000003E-05</v>
      </c>
      <c r="R391" s="222">
        <f>Q391*H391</f>
        <v>0.023860000000000003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145</v>
      </c>
      <c r="AT391" s="224" t="s">
        <v>132</v>
      </c>
      <c r="AU391" s="224" t="s">
        <v>81</v>
      </c>
      <c r="AY391" s="18" t="s">
        <v>129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145</v>
      </c>
      <c r="BM391" s="224" t="s">
        <v>495</v>
      </c>
    </row>
    <row r="392" s="2" customFormat="1">
      <c r="A392" s="39"/>
      <c r="B392" s="40"/>
      <c r="C392" s="41"/>
      <c r="D392" s="226" t="s">
        <v>139</v>
      </c>
      <c r="E392" s="41"/>
      <c r="F392" s="227" t="s">
        <v>496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139</v>
      </c>
      <c r="AU392" s="18" t="s">
        <v>81</v>
      </c>
    </row>
    <row r="393" s="2" customFormat="1">
      <c r="A393" s="39"/>
      <c r="B393" s="40"/>
      <c r="C393" s="41"/>
      <c r="D393" s="231" t="s">
        <v>140</v>
      </c>
      <c r="E393" s="41"/>
      <c r="F393" s="232" t="s">
        <v>497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140</v>
      </c>
      <c r="AU393" s="18" t="s">
        <v>81</v>
      </c>
    </row>
    <row r="394" s="14" customFormat="1">
      <c r="A394" s="14"/>
      <c r="B394" s="243"/>
      <c r="C394" s="244"/>
      <c r="D394" s="226" t="s">
        <v>142</v>
      </c>
      <c r="E394" s="245" t="s">
        <v>19</v>
      </c>
      <c r="F394" s="246" t="s">
        <v>498</v>
      </c>
      <c r="G394" s="244"/>
      <c r="H394" s="247">
        <v>596.5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142</v>
      </c>
      <c r="AU394" s="253" t="s">
        <v>81</v>
      </c>
      <c r="AV394" s="14" t="s">
        <v>81</v>
      </c>
      <c r="AW394" s="14" t="s">
        <v>33</v>
      </c>
      <c r="AX394" s="14" t="s">
        <v>72</v>
      </c>
      <c r="AY394" s="253" t="s">
        <v>129</v>
      </c>
    </row>
    <row r="395" s="15" customFormat="1">
      <c r="A395" s="15"/>
      <c r="B395" s="254"/>
      <c r="C395" s="255"/>
      <c r="D395" s="226" t="s">
        <v>142</v>
      </c>
      <c r="E395" s="256" t="s">
        <v>19</v>
      </c>
      <c r="F395" s="257" t="s">
        <v>144</v>
      </c>
      <c r="G395" s="255"/>
      <c r="H395" s="258">
        <v>596.5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142</v>
      </c>
      <c r="AU395" s="264" t="s">
        <v>81</v>
      </c>
      <c r="AV395" s="15" t="s">
        <v>145</v>
      </c>
      <c r="AW395" s="15" t="s">
        <v>33</v>
      </c>
      <c r="AX395" s="15" t="s">
        <v>79</v>
      </c>
      <c r="AY395" s="264" t="s">
        <v>129</v>
      </c>
    </row>
    <row r="396" s="2" customFormat="1" ht="16.5" customHeight="1">
      <c r="A396" s="39"/>
      <c r="B396" s="40"/>
      <c r="C396" s="213" t="s">
        <v>499</v>
      </c>
      <c r="D396" s="213" t="s">
        <v>132</v>
      </c>
      <c r="E396" s="214" t="s">
        <v>500</v>
      </c>
      <c r="F396" s="215" t="s">
        <v>501</v>
      </c>
      <c r="G396" s="216" t="s">
        <v>327</v>
      </c>
      <c r="H396" s="217">
        <v>16</v>
      </c>
      <c r="I396" s="218"/>
      <c r="J396" s="219">
        <f>ROUND(I396*H396,2)</f>
        <v>0</v>
      </c>
      <c r="K396" s="215" t="s">
        <v>136</v>
      </c>
      <c r="L396" s="45"/>
      <c r="M396" s="220" t="s">
        <v>19</v>
      </c>
      <c r="N396" s="221" t="s">
        <v>43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0.025000000000000001</v>
      </c>
      <c r="T396" s="223">
        <f>S396*H396</f>
        <v>0.40000000000000002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145</v>
      </c>
      <c r="AT396" s="224" t="s">
        <v>132</v>
      </c>
      <c r="AU396" s="224" t="s">
        <v>81</v>
      </c>
      <c r="AY396" s="18" t="s">
        <v>129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79</v>
      </c>
      <c r="BK396" s="225">
        <f>ROUND(I396*H396,2)</f>
        <v>0</v>
      </c>
      <c r="BL396" s="18" t="s">
        <v>145</v>
      </c>
      <c r="BM396" s="224" t="s">
        <v>502</v>
      </c>
    </row>
    <row r="397" s="2" customFormat="1">
      <c r="A397" s="39"/>
      <c r="B397" s="40"/>
      <c r="C397" s="41"/>
      <c r="D397" s="226" t="s">
        <v>139</v>
      </c>
      <c r="E397" s="41"/>
      <c r="F397" s="227" t="s">
        <v>503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139</v>
      </c>
      <c r="AU397" s="18" t="s">
        <v>81</v>
      </c>
    </row>
    <row r="398" s="2" customFormat="1">
      <c r="A398" s="39"/>
      <c r="B398" s="40"/>
      <c r="C398" s="41"/>
      <c r="D398" s="231" t="s">
        <v>140</v>
      </c>
      <c r="E398" s="41"/>
      <c r="F398" s="232" t="s">
        <v>504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140</v>
      </c>
      <c r="AU398" s="18" t="s">
        <v>81</v>
      </c>
    </row>
    <row r="399" s="13" customFormat="1">
      <c r="A399" s="13"/>
      <c r="B399" s="233"/>
      <c r="C399" s="234"/>
      <c r="D399" s="226" t="s">
        <v>142</v>
      </c>
      <c r="E399" s="235" t="s">
        <v>19</v>
      </c>
      <c r="F399" s="236" t="s">
        <v>331</v>
      </c>
      <c r="G399" s="234"/>
      <c r="H399" s="235" t="s">
        <v>19</v>
      </c>
      <c r="I399" s="237"/>
      <c r="J399" s="234"/>
      <c r="K399" s="234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142</v>
      </c>
      <c r="AU399" s="242" t="s">
        <v>81</v>
      </c>
      <c r="AV399" s="13" t="s">
        <v>79</v>
      </c>
      <c r="AW399" s="13" t="s">
        <v>33</v>
      </c>
      <c r="AX399" s="13" t="s">
        <v>72</v>
      </c>
      <c r="AY399" s="242" t="s">
        <v>129</v>
      </c>
    </row>
    <row r="400" s="13" customFormat="1">
      <c r="A400" s="13"/>
      <c r="B400" s="233"/>
      <c r="C400" s="234"/>
      <c r="D400" s="226" t="s">
        <v>142</v>
      </c>
      <c r="E400" s="235" t="s">
        <v>19</v>
      </c>
      <c r="F400" s="236" t="s">
        <v>332</v>
      </c>
      <c r="G400" s="234"/>
      <c r="H400" s="235" t="s">
        <v>19</v>
      </c>
      <c r="I400" s="237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142</v>
      </c>
      <c r="AU400" s="242" t="s">
        <v>81</v>
      </c>
      <c r="AV400" s="13" t="s">
        <v>79</v>
      </c>
      <c r="AW400" s="13" t="s">
        <v>33</v>
      </c>
      <c r="AX400" s="13" t="s">
        <v>72</v>
      </c>
      <c r="AY400" s="242" t="s">
        <v>129</v>
      </c>
    </row>
    <row r="401" s="14" customFormat="1">
      <c r="A401" s="14"/>
      <c r="B401" s="243"/>
      <c r="C401" s="244"/>
      <c r="D401" s="226" t="s">
        <v>142</v>
      </c>
      <c r="E401" s="245" t="s">
        <v>19</v>
      </c>
      <c r="F401" s="246" t="s">
        <v>370</v>
      </c>
      <c r="G401" s="244"/>
      <c r="H401" s="247">
        <v>1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142</v>
      </c>
      <c r="AU401" s="253" t="s">
        <v>81</v>
      </c>
      <c r="AV401" s="14" t="s">
        <v>81</v>
      </c>
      <c r="AW401" s="14" t="s">
        <v>33</v>
      </c>
      <c r="AX401" s="14" t="s">
        <v>72</v>
      </c>
      <c r="AY401" s="253" t="s">
        <v>129</v>
      </c>
    </row>
    <row r="402" s="13" customFormat="1">
      <c r="A402" s="13"/>
      <c r="B402" s="233"/>
      <c r="C402" s="234"/>
      <c r="D402" s="226" t="s">
        <v>142</v>
      </c>
      <c r="E402" s="235" t="s">
        <v>19</v>
      </c>
      <c r="F402" s="236" t="s">
        <v>356</v>
      </c>
      <c r="G402" s="234"/>
      <c r="H402" s="235" t="s">
        <v>19</v>
      </c>
      <c r="I402" s="237"/>
      <c r="J402" s="234"/>
      <c r="K402" s="234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142</v>
      </c>
      <c r="AU402" s="242" t="s">
        <v>81</v>
      </c>
      <c r="AV402" s="13" t="s">
        <v>79</v>
      </c>
      <c r="AW402" s="13" t="s">
        <v>33</v>
      </c>
      <c r="AX402" s="13" t="s">
        <v>72</v>
      </c>
      <c r="AY402" s="242" t="s">
        <v>129</v>
      </c>
    </row>
    <row r="403" s="14" customFormat="1">
      <c r="A403" s="14"/>
      <c r="B403" s="243"/>
      <c r="C403" s="244"/>
      <c r="D403" s="226" t="s">
        <v>142</v>
      </c>
      <c r="E403" s="245" t="s">
        <v>19</v>
      </c>
      <c r="F403" s="246" t="s">
        <v>371</v>
      </c>
      <c r="G403" s="244"/>
      <c r="H403" s="247">
        <v>5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142</v>
      </c>
      <c r="AU403" s="253" t="s">
        <v>81</v>
      </c>
      <c r="AV403" s="14" t="s">
        <v>81</v>
      </c>
      <c r="AW403" s="14" t="s">
        <v>33</v>
      </c>
      <c r="AX403" s="14" t="s">
        <v>72</v>
      </c>
      <c r="AY403" s="253" t="s">
        <v>129</v>
      </c>
    </row>
    <row r="404" s="13" customFormat="1">
      <c r="A404" s="13"/>
      <c r="B404" s="233"/>
      <c r="C404" s="234"/>
      <c r="D404" s="226" t="s">
        <v>142</v>
      </c>
      <c r="E404" s="235" t="s">
        <v>19</v>
      </c>
      <c r="F404" s="236" t="s">
        <v>372</v>
      </c>
      <c r="G404" s="234"/>
      <c r="H404" s="235" t="s">
        <v>19</v>
      </c>
      <c r="I404" s="237"/>
      <c r="J404" s="234"/>
      <c r="K404" s="234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142</v>
      </c>
      <c r="AU404" s="242" t="s">
        <v>81</v>
      </c>
      <c r="AV404" s="13" t="s">
        <v>79</v>
      </c>
      <c r="AW404" s="13" t="s">
        <v>33</v>
      </c>
      <c r="AX404" s="13" t="s">
        <v>72</v>
      </c>
      <c r="AY404" s="242" t="s">
        <v>129</v>
      </c>
    </row>
    <row r="405" s="14" customFormat="1">
      <c r="A405" s="14"/>
      <c r="B405" s="243"/>
      <c r="C405" s="244"/>
      <c r="D405" s="226" t="s">
        <v>142</v>
      </c>
      <c r="E405" s="245" t="s">
        <v>19</v>
      </c>
      <c r="F405" s="246" t="s">
        <v>373</v>
      </c>
      <c r="G405" s="244"/>
      <c r="H405" s="247">
        <v>6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142</v>
      </c>
      <c r="AU405" s="253" t="s">
        <v>81</v>
      </c>
      <c r="AV405" s="14" t="s">
        <v>81</v>
      </c>
      <c r="AW405" s="14" t="s">
        <v>33</v>
      </c>
      <c r="AX405" s="14" t="s">
        <v>72</v>
      </c>
      <c r="AY405" s="253" t="s">
        <v>129</v>
      </c>
    </row>
    <row r="406" s="13" customFormat="1">
      <c r="A406" s="13"/>
      <c r="B406" s="233"/>
      <c r="C406" s="234"/>
      <c r="D406" s="226" t="s">
        <v>142</v>
      </c>
      <c r="E406" s="235" t="s">
        <v>19</v>
      </c>
      <c r="F406" s="236" t="s">
        <v>360</v>
      </c>
      <c r="G406" s="234"/>
      <c r="H406" s="235" t="s">
        <v>19</v>
      </c>
      <c r="I406" s="237"/>
      <c r="J406" s="234"/>
      <c r="K406" s="234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142</v>
      </c>
      <c r="AU406" s="242" t="s">
        <v>81</v>
      </c>
      <c r="AV406" s="13" t="s">
        <v>79</v>
      </c>
      <c r="AW406" s="13" t="s">
        <v>33</v>
      </c>
      <c r="AX406" s="13" t="s">
        <v>72</v>
      </c>
      <c r="AY406" s="242" t="s">
        <v>129</v>
      </c>
    </row>
    <row r="407" s="14" customFormat="1">
      <c r="A407" s="14"/>
      <c r="B407" s="243"/>
      <c r="C407" s="244"/>
      <c r="D407" s="226" t="s">
        <v>142</v>
      </c>
      <c r="E407" s="245" t="s">
        <v>19</v>
      </c>
      <c r="F407" s="246" t="s">
        <v>374</v>
      </c>
      <c r="G407" s="244"/>
      <c r="H407" s="247">
        <v>4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142</v>
      </c>
      <c r="AU407" s="253" t="s">
        <v>81</v>
      </c>
      <c r="AV407" s="14" t="s">
        <v>81</v>
      </c>
      <c r="AW407" s="14" t="s">
        <v>33</v>
      </c>
      <c r="AX407" s="14" t="s">
        <v>72</v>
      </c>
      <c r="AY407" s="253" t="s">
        <v>129</v>
      </c>
    </row>
    <row r="408" s="15" customFormat="1">
      <c r="A408" s="15"/>
      <c r="B408" s="254"/>
      <c r="C408" s="255"/>
      <c r="D408" s="226" t="s">
        <v>142</v>
      </c>
      <c r="E408" s="256" t="s">
        <v>19</v>
      </c>
      <c r="F408" s="257" t="s">
        <v>144</v>
      </c>
      <c r="G408" s="255"/>
      <c r="H408" s="258">
        <v>16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4" t="s">
        <v>142</v>
      </c>
      <c r="AU408" s="264" t="s">
        <v>81</v>
      </c>
      <c r="AV408" s="15" t="s">
        <v>145</v>
      </c>
      <c r="AW408" s="15" t="s">
        <v>33</v>
      </c>
      <c r="AX408" s="15" t="s">
        <v>79</v>
      </c>
      <c r="AY408" s="264" t="s">
        <v>129</v>
      </c>
    </row>
    <row r="409" s="2" customFormat="1" ht="16.5" customHeight="1">
      <c r="A409" s="39"/>
      <c r="B409" s="40"/>
      <c r="C409" s="213" t="s">
        <v>505</v>
      </c>
      <c r="D409" s="213" t="s">
        <v>132</v>
      </c>
      <c r="E409" s="214" t="s">
        <v>506</v>
      </c>
      <c r="F409" s="215" t="s">
        <v>507</v>
      </c>
      <c r="G409" s="216" t="s">
        <v>327</v>
      </c>
      <c r="H409" s="217">
        <v>4</v>
      </c>
      <c r="I409" s="218"/>
      <c r="J409" s="219">
        <f>ROUND(I409*H409,2)</f>
        <v>0</v>
      </c>
      <c r="K409" s="215" t="s">
        <v>136</v>
      </c>
      <c r="L409" s="45"/>
      <c r="M409" s="220" t="s">
        <v>19</v>
      </c>
      <c r="N409" s="221" t="s">
        <v>43</v>
      </c>
      <c r="O409" s="85"/>
      <c r="P409" s="222">
        <f>O409*H409</f>
        <v>0</v>
      </c>
      <c r="Q409" s="222">
        <v>0</v>
      </c>
      <c r="R409" s="222">
        <f>Q409*H409</f>
        <v>0</v>
      </c>
      <c r="S409" s="222">
        <v>0.053999999999999999</v>
      </c>
      <c r="T409" s="223">
        <f>S409*H409</f>
        <v>0.216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145</v>
      </c>
      <c r="AT409" s="224" t="s">
        <v>132</v>
      </c>
      <c r="AU409" s="224" t="s">
        <v>81</v>
      </c>
      <c r="AY409" s="18" t="s">
        <v>129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8" t="s">
        <v>79</v>
      </c>
      <c r="BK409" s="225">
        <f>ROUND(I409*H409,2)</f>
        <v>0</v>
      </c>
      <c r="BL409" s="18" t="s">
        <v>145</v>
      </c>
      <c r="BM409" s="224" t="s">
        <v>508</v>
      </c>
    </row>
    <row r="410" s="2" customFormat="1">
      <c r="A410" s="39"/>
      <c r="B410" s="40"/>
      <c r="C410" s="41"/>
      <c r="D410" s="226" t="s">
        <v>139</v>
      </c>
      <c r="E410" s="41"/>
      <c r="F410" s="227" t="s">
        <v>509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139</v>
      </c>
      <c r="AU410" s="18" t="s">
        <v>81</v>
      </c>
    </row>
    <row r="411" s="2" customFormat="1">
      <c r="A411" s="39"/>
      <c r="B411" s="40"/>
      <c r="C411" s="41"/>
      <c r="D411" s="231" t="s">
        <v>140</v>
      </c>
      <c r="E411" s="41"/>
      <c r="F411" s="232" t="s">
        <v>510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140</v>
      </c>
      <c r="AU411" s="18" t="s">
        <v>81</v>
      </c>
    </row>
    <row r="412" s="13" customFormat="1">
      <c r="A412" s="13"/>
      <c r="B412" s="233"/>
      <c r="C412" s="234"/>
      <c r="D412" s="226" t="s">
        <v>142</v>
      </c>
      <c r="E412" s="235" t="s">
        <v>19</v>
      </c>
      <c r="F412" s="236" t="s">
        <v>331</v>
      </c>
      <c r="G412" s="234"/>
      <c r="H412" s="235" t="s">
        <v>19</v>
      </c>
      <c r="I412" s="237"/>
      <c r="J412" s="234"/>
      <c r="K412" s="234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142</v>
      </c>
      <c r="AU412" s="242" t="s">
        <v>81</v>
      </c>
      <c r="AV412" s="13" t="s">
        <v>79</v>
      </c>
      <c r="AW412" s="13" t="s">
        <v>33</v>
      </c>
      <c r="AX412" s="13" t="s">
        <v>72</v>
      </c>
      <c r="AY412" s="242" t="s">
        <v>129</v>
      </c>
    </row>
    <row r="413" s="13" customFormat="1">
      <c r="A413" s="13"/>
      <c r="B413" s="233"/>
      <c r="C413" s="234"/>
      <c r="D413" s="226" t="s">
        <v>142</v>
      </c>
      <c r="E413" s="235" t="s">
        <v>19</v>
      </c>
      <c r="F413" s="236" t="s">
        <v>332</v>
      </c>
      <c r="G413" s="234"/>
      <c r="H413" s="235" t="s">
        <v>19</v>
      </c>
      <c r="I413" s="237"/>
      <c r="J413" s="234"/>
      <c r="K413" s="234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142</v>
      </c>
      <c r="AU413" s="242" t="s">
        <v>81</v>
      </c>
      <c r="AV413" s="13" t="s">
        <v>79</v>
      </c>
      <c r="AW413" s="13" t="s">
        <v>33</v>
      </c>
      <c r="AX413" s="13" t="s">
        <v>72</v>
      </c>
      <c r="AY413" s="242" t="s">
        <v>129</v>
      </c>
    </row>
    <row r="414" s="14" customFormat="1">
      <c r="A414" s="14"/>
      <c r="B414" s="243"/>
      <c r="C414" s="244"/>
      <c r="D414" s="226" t="s">
        <v>142</v>
      </c>
      <c r="E414" s="245" t="s">
        <v>19</v>
      </c>
      <c r="F414" s="246" t="s">
        <v>333</v>
      </c>
      <c r="G414" s="244"/>
      <c r="H414" s="247">
        <v>3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142</v>
      </c>
      <c r="AU414" s="253" t="s">
        <v>81</v>
      </c>
      <c r="AV414" s="14" t="s">
        <v>81</v>
      </c>
      <c r="AW414" s="14" t="s">
        <v>33</v>
      </c>
      <c r="AX414" s="14" t="s">
        <v>72</v>
      </c>
      <c r="AY414" s="253" t="s">
        <v>129</v>
      </c>
    </row>
    <row r="415" s="14" customFormat="1">
      <c r="A415" s="14"/>
      <c r="B415" s="243"/>
      <c r="C415" s="244"/>
      <c r="D415" s="226" t="s">
        <v>142</v>
      </c>
      <c r="E415" s="245" t="s">
        <v>19</v>
      </c>
      <c r="F415" s="246" t="s">
        <v>334</v>
      </c>
      <c r="G415" s="244"/>
      <c r="H415" s="247">
        <v>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142</v>
      </c>
      <c r="AU415" s="253" t="s">
        <v>81</v>
      </c>
      <c r="AV415" s="14" t="s">
        <v>81</v>
      </c>
      <c r="AW415" s="14" t="s">
        <v>33</v>
      </c>
      <c r="AX415" s="14" t="s">
        <v>72</v>
      </c>
      <c r="AY415" s="253" t="s">
        <v>129</v>
      </c>
    </row>
    <row r="416" s="15" customFormat="1">
      <c r="A416" s="15"/>
      <c r="B416" s="254"/>
      <c r="C416" s="255"/>
      <c r="D416" s="226" t="s">
        <v>142</v>
      </c>
      <c r="E416" s="256" t="s">
        <v>19</v>
      </c>
      <c r="F416" s="257" t="s">
        <v>144</v>
      </c>
      <c r="G416" s="255"/>
      <c r="H416" s="258">
        <v>4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4" t="s">
        <v>142</v>
      </c>
      <c r="AU416" s="264" t="s">
        <v>81</v>
      </c>
      <c r="AV416" s="15" t="s">
        <v>145</v>
      </c>
      <c r="AW416" s="15" t="s">
        <v>33</v>
      </c>
      <c r="AX416" s="15" t="s">
        <v>79</v>
      </c>
      <c r="AY416" s="264" t="s">
        <v>129</v>
      </c>
    </row>
    <row r="417" s="2" customFormat="1" ht="16.5" customHeight="1">
      <c r="A417" s="39"/>
      <c r="B417" s="40"/>
      <c r="C417" s="213" t="s">
        <v>511</v>
      </c>
      <c r="D417" s="213" t="s">
        <v>132</v>
      </c>
      <c r="E417" s="214" t="s">
        <v>512</v>
      </c>
      <c r="F417" s="215" t="s">
        <v>513</v>
      </c>
      <c r="G417" s="216" t="s">
        <v>327</v>
      </c>
      <c r="H417" s="217">
        <v>4</v>
      </c>
      <c r="I417" s="218"/>
      <c r="J417" s="219">
        <f>ROUND(I417*H417,2)</f>
        <v>0</v>
      </c>
      <c r="K417" s="215" t="s">
        <v>136</v>
      </c>
      <c r="L417" s="45"/>
      <c r="M417" s="220" t="s">
        <v>19</v>
      </c>
      <c r="N417" s="221" t="s">
        <v>43</v>
      </c>
      <c r="O417" s="85"/>
      <c r="P417" s="222">
        <f>O417*H417</f>
        <v>0</v>
      </c>
      <c r="Q417" s="222">
        <v>0</v>
      </c>
      <c r="R417" s="222">
        <f>Q417*H417</f>
        <v>0</v>
      </c>
      <c r="S417" s="222">
        <v>0.069000000000000006</v>
      </c>
      <c r="T417" s="223">
        <f>S417*H417</f>
        <v>0.27600000000000002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145</v>
      </c>
      <c r="AT417" s="224" t="s">
        <v>132</v>
      </c>
      <c r="AU417" s="224" t="s">
        <v>81</v>
      </c>
      <c r="AY417" s="18" t="s">
        <v>129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8" t="s">
        <v>79</v>
      </c>
      <c r="BK417" s="225">
        <f>ROUND(I417*H417,2)</f>
        <v>0</v>
      </c>
      <c r="BL417" s="18" t="s">
        <v>145</v>
      </c>
      <c r="BM417" s="224" t="s">
        <v>514</v>
      </c>
    </row>
    <row r="418" s="2" customFormat="1">
      <c r="A418" s="39"/>
      <c r="B418" s="40"/>
      <c r="C418" s="41"/>
      <c r="D418" s="226" t="s">
        <v>139</v>
      </c>
      <c r="E418" s="41"/>
      <c r="F418" s="227" t="s">
        <v>515</v>
      </c>
      <c r="G418" s="41"/>
      <c r="H418" s="41"/>
      <c r="I418" s="228"/>
      <c r="J418" s="41"/>
      <c r="K418" s="41"/>
      <c r="L418" s="45"/>
      <c r="M418" s="229"/>
      <c r="N418" s="230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139</v>
      </c>
      <c r="AU418" s="18" t="s">
        <v>81</v>
      </c>
    </row>
    <row r="419" s="2" customFormat="1">
      <c r="A419" s="39"/>
      <c r="B419" s="40"/>
      <c r="C419" s="41"/>
      <c r="D419" s="231" t="s">
        <v>140</v>
      </c>
      <c r="E419" s="41"/>
      <c r="F419" s="232" t="s">
        <v>516</v>
      </c>
      <c r="G419" s="41"/>
      <c r="H419" s="41"/>
      <c r="I419" s="228"/>
      <c r="J419" s="41"/>
      <c r="K419" s="41"/>
      <c r="L419" s="45"/>
      <c r="M419" s="229"/>
      <c r="N419" s="230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140</v>
      </c>
      <c r="AU419" s="18" t="s">
        <v>81</v>
      </c>
    </row>
    <row r="420" s="13" customFormat="1">
      <c r="A420" s="13"/>
      <c r="B420" s="233"/>
      <c r="C420" s="234"/>
      <c r="D420" s="226" t="s">
        <v>142</v>
      </c>
      <c r="E420" s="235" t="s">
        <v>19</v>
      </c>
      <c r="F420" s="236" t="s">
        <v>517</v>
      </c>
      <c r="G420" s="234"/>
      <c r="H420" s="235" t="s">
        <v>19</v>
      </c>
      <c r="I420" s="237"/>
      <c r="J420" s="234"/>
      <c r="K420" s="234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142</v>
      </c>
      <c r="AU420" s="242" t="s">
        <v>81</v>
      </c>
      <c r="AV420" s="13" t="s">
        <v>79</v>
      </c>
      <c r="AW420" s="13" t="s">
        <v>33</v>
      </c>
      <c r="AX420" s="13" t="s">
        <v>72</v>
      </c>
      <c r="AY420" s="242" t="s">
        <v>129</v>
      </c>
    </row>
    <row r="421" s="13" customFormat="1">
      <c r="A421" s="13"/>
      <c r="B421" s="233"/>
      <c r="C421" s="234"/>
      <c r="D421" s="226" t="s">
        <v>142</v>
      </c>
      <c r="E421" s="235" t="s">
        <v>19</v>
      </c>
      <c r="F421" s="236" t="s">
        <v>518</v>
      </c>
      <c r="G421" s="234"/>
      <c r="H421" s="235" t="s">
        <v>19</v>
      </c>
      <c r="I421" s="237"/>
      <c r="J421" s="234"/>
      <c r="K421" s="234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142</v>
      </c>
      <c r="AU421" s="242" t="s">
        <v>81</v>
      </c>
      <c r="AV421" s="13" t="s">
        <v>79</v>
      </c>
      <c r="AW421" s="13" t="s">
        <v>33</v>
      </c>
      <c r="AX421" s="13" t="s">
        <v>72</v>
      </c>
      <c r="AY421" s="242" t="s">
        <v>129</v>
      </c>
    </row>
    <row r="422" s="14" customFormat="1">
      <c r="A422" s="14"/>
      <c r="B422" s="243"/>
      <c r="C422" s="244"/>
      <c r="D422" s="226" t="s">
        <v>142</v>
      </c>
      <c r="E422" s="245" t="s">
        <v>19</v>
      </c>
      <c r="F422" s="246" t="s">
        <v>81</v>
      </c>
      <c r="G422" s="244"/>
      <c r="H422" s="247">
        <v>2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142</v>
      </c>
      <c r="AU422" s="253" t="s">
        <v>81</v>
      </c>
      <c r="AV422" s="14" t="s">
        <v>81</v>
      </c>
      <c r="AW422" s="14" t="s">
        <v>33</v>
      </c>
      <c r="AX422" s="14" t="s">
        <v>72</v>
      </c>
      <c r="AY422" s="253" t="s">
        <v>129</v>
      </c>
    </row>
    <row r="423" s="13" customFormat="1">
      <c r="A423" s="13"/>
      <c r="B423" s="233"/>
      <c r="C423" s="234"/>
      <c r="D423" s="226" t="s">
        <v>142</v>
      </c>
      <c r="E423" s="235" t="s">
        <v>19</v>
      </c>
      <c r="F423" s="236" t="s">
        <v>519</v>
      </c>
      <c r="G423" s="234"/>
      <c r="H423" s="235" t="s">
        <v>19</v>
      </c>
      <c r="I423" s="237"/>
      <c r="J423" s="234"/>
      <c r="K423" s="234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142</v>
      </c>
      <c r="AU423" s="242" t="s">
        <v>81</v>
      </c>
      <c r="AV423" s="13" t="s">
        <v>79</v>
      </c>
      <c r="AW423" s="13" t="s">
        <v>33</v>
      </c>
      <c r="AX423" s="13" t="s">
        <v>72</v>
      </c>
      <c r="AY423" s="242" t="s">
        <v>129</v>
      </c>
    </row>
    <row r="424" s="14" customFormat="1">
      <c r="A424" s="14"/>
      <c r="B424" s="243"/>
      <c r="C424" s="244"/>
      <c r="D424" s="226" t="s">
        <v>142</v>
      </c>
      <c r="E424" s="245" t="s">
        <v>19</v>
      </c>
      <c r="F424" s="246" t="s">
        <v>81</v>
      </c>
      <c r="G424" s="244"/>
      <c r="H424" s="247">
        <v>2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142</v>
      </c>
      <c r="AU424" s="253" t="s">
        <v>81</v>
      </c>
      <c r="AV424" s="14" t="s">
        <v>81</v>
      </c>
      <c r="AW424" s="14" t="s">
        <v>33</v>
      </c>
      <c r="AX424" s="14" t="s">
        <v>72</v>
      </c>
      <c r="AY424" s="253" t="s">
        <v>129</v>
      </c>
    </row>
    <row r="425" s="15" customFormat="1">
      <c r="A425" s="15"/>
      <c r="B425" s="254"/>
      <c r="C425" s="255"/>
      <c r="D425" s="226" t="s">
        <v>142</v>
      </c>
      <c r="E425" s="256" t="s">
        <v>19</v>
      </c>
      <c r="F425" s="257" t="s">
        <v>144</v>
      </c>
      <c r="G425" s="255"/>
      <c r="H425" s="258">
        <v>4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142</v>
      </c>
      <c r="AU425" s="264" t="s">
        <v>81</v>
      </c>
      <c r="AV425" s="15" t="s">
        <v>145</v>
      </c>
      <c r="AW425" s="15" t="s">
        <v>33</v>
      </c>
      <c r="AX425" s="15" t="s">
        <v>79</v>
      </c>
      <c r="AY425" s="264" t="s">
        <v>129</v>
      </c>
    </row>
    <row r="426" s="2" customFormat="1" ht="16.5" customHeight="1">
      <c r="A426" s="39"/>
      <c r="B426" s="40"/>
      <c r="C426" s="213" t="s">
        <v>520</v>
      </c>
      <c r="D426" s="213" t="s">
        <v>132</v>
      </c>
      <c r="E426" s="214" t="s">
        <v>521</v>
      </c>
      <c r="F426" s="215" t="s">
        <v>522</v>
      </c>
      <c r="G426" s="216" t="s">
        <v>327</v>
      </c>
      <c r="H426" s="217">
        <v>2</v>
      </c>
      <c r="I426" s="218"/>
      <c r="J426" s="219">
        <f>ROUND(I426*H426,2)</f>
        <v>0</v>
      </c>
      <c r="K426" s="215" t="s">
        <v>136</v>
      </c>
      <c r="L426" s="45"/>
      <c r="M426" s="220" t="s">
        <v>19</v>
      </c>
      <c r="N426" s="221" t="s">
        <v>43</v>
      </c>
      <c r="O426" s="85"/>
      <c r="P426" s="222">
        <f>O426*H426</f>
        <v>0</v>
      </c>
      <c r="Q426" s="222">
        <v>0</v>
      </c>
      <c r="R426" s="222">
        <f>Q426*H426</f>
        <v>0</v>
      </c>
      <c r="S426" s="222">
        <v>0.187</v>
      </c>
      <c r="T426" s="223">
        <f>S426*H426</f>
        <v>0.374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145</v>
      </c>
      <c r="AT426" s="224" t="s">
        <v>132</v>
      </c>
      <c r="AU426" s="224" t="s">
        <v>81</v>
      </c>
      <c r="AY426" s="18" t="s">
        <v>129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79</v>
      </c>
      <c r="BK426" s="225">
        <f>ROUND(I426*H426,2)</f>
        <v>0</v>
      </c>
      <c r="BL426" s="18" t="s">
        <v>145</v>
      </c>
      <c r="BM426" s="224" t="s">
        <v>523</v>
      </c>
    </row>
    <row r="427" s="2" customFormat="1">
      <c r="A427" s="39"/>
      <c r="B427" s="40"/>
      <c r="C427" s="41"/>
      <c r="D427" s="226" t="s">
        <v>139</v>
      </c>
      <c r="E427" s="41"/>
      <c r="F427" s="227" t="s">
        <v>524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139</v>
      </c>
      <c r="AU427" s="18" t="s">
        <v>81</v>
      </c>
    </row>
    <row r="428" s="2" customFormat="1">
      <c r="A428" s="39"/>
      <c r="B428" s="40"/>
      <c r="C428" s="41"/>
      <c r="D428" s="231" t="s">
        <v>140</v>
      </c>
      <c r="E428" s="41"/>
      <c r="F428" s="232" t="s">
        <v>525</v>
      </c>
      <c r="G428" s="41"/>
      <c r="H428" s="41"/>
      <c r="I428" s="228"/>
      <c r="J428" s="41"/>
      <c r="K428" s="41"/>
      <c r="L428" s="45"/>
      <c r="M428" s="229"/>
      <c r="N428" s="230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140</v>
      </c>
      <c r="AU428" s="18" t="s">
        <v>81</v>
      </c>
    </row>
    <row r="429" s="13" customFormat="1">
      <c r="A429" s="13"/>
      <c r="B429" s="233"/>
      <c r="C429" s="234"/>
      <c r="D429" s="226" t="s">
        <v>142</v>
      </c>
      <c r="E429" s="235" t="s">
        <v>19</v>
      </c>
      <c r="F429" s="236" t="s">
        <v>518</v>
      </c>
      <c r="G429" s="234"/>
      <c r="H429" s="235" t="s">
        <v>19</v>
      </c>
      <c r="I429" s="237"/>
      <c r="J429" s="234"/>
      <c r="K429" s="234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142</v>
      </c>
      <c r="AU429" s="242" t="s">
        <v>81</v>
      </c>
      <c r="AV429" s="13" t="s">
        <v>79</v>
      </c>
      <c r="AW429" s="13" t="s">
        <v>33</v>
      </c>
      <c r="AX429" s="13" t="s">
        <v>72</v>
      </c>
      <c r="AY429" s="242" t="s">
        <v>129</v>
      </c>
    </row>
    <row r="430" s="14" customFormat="1">
      <c r="A430" s="14"/>
      <c r="B430" s="243"/>
      <c r="C430" s="244"/>
      <c r="D430" s="226" t="s">
        <v>142</v>
      </c>
      <c r="E430" s="245" t="s">
        <v>19</v>
      </c>
      <c r="F430" s="246" t="s">
        <v>81</v>
      </c>
      <c r="G430" s="244"/>
      <c r="H430" s="247">
        <v>2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142</v>
      </c>
      <c r="AU430" s="253" t="s">
        <v>81</v>
      </c>
      <c r="AV430" s="14" t="s">
        <v>81</v>
      </c>
      <c r="AW430" s="14" t="s">
        <v>33</v>
      </c>
      <c r="AX430" s="14" t="s">
        <v>72</v>
      </c>
      <c r="AY430" s="253" t="s">
        <v>129</v>
      </c>
    </row>
    <row r="431" s="15" customFormat="1">
      <c r="A431" s="15"/>
      <c r="B431" s="254"/>
      <c r="C431" s="255"/>
      <c r="D431" s="226" t="s">
        <v>142</v>
      </c>
      <c r="E431" s="256" t="s">
        <v>19</v>
      </c>
      <c r="F431" s="257" t="s">
        <v>144</v>
      </c>
      <c r="G431" s="255"/>
      <c r="H431" s="258">
        <v>2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142</v>
      </c>
      <c r="AU431" s="264" t="s">
        <v>81</v>
      </c>
      <c r="AV431" s="15" t="s">
        <v>145</v>
      </c>
      <c r="AW431" s="15" t="s">
        <v>33</v>
      </c>
      <c r="AX431" s="15" t="s">
        <v>79</v>
      </c>
      <c r="AY431" s="264" t="s">
        <v>129</v>
      </c>
    </row>
    <row r="432" s="2" customFormat="1" ht="16.5" customHeight="1">
      <c r="A432" s="39"/>
      <c r="B432" s="40"/>
      <c r="C432" s="213" t="s">
        <v>526</v>
      </c>
      <c r="D432" s="213" t="s">
        <v>132</v>
      </c>
      <c r="E432" s="214" t="s">
        <v>527</v>
      </c>
      <c r="F432" s="215" t="s">
        <v>528</v>
      </c>
      <c r="G432" s="216" t="s">
        <v>327</v>
      </c>
      <c r="H432" s="217">
        <v>2</v>
      </c>
      <c r="I432" s="218"/>
      <c r="J432" s="219">
        <f>ROUND(I432*H432,2)</f>
        <v>0</v>
      </c>
      <c r="K432" s="215" t="s">
        <v>136</v>
      </c>
      <c r="L432" s="45"/>
      <c r="M432" s="220" t="s">
        <v>19</v>
      </c>
      <c r="N432" s="221" t="s">
        <v>43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0.374</v>
      </c>
      <c r="T432" s="223">
        <f>S432*H432</f>
        <v>0.748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145</v>
      </c>
      <c r="AT432" s="224" t="s">
        <v>132</v>
      </c>
      <c r="AU432" s="224" t="s">
        <v>81</v>
      </c>
      <c r="AY432" s="18" t="s">
        <v>129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8" t="s">
        <v>79</v>
      </c>
      <c r="BK432" s="225">
        <f>ROUND(I432*H432,2)</f>
        <v>0</v>
      </c>
      <c r="BL432" s="18" t="s">
        <v>145</v>
      </c>
      <c r="BM432" s="224" t="s">
        <v>529</v>
      </c>
    </row>
    <row r="433" s="2" customFormat="1">
      <c r="A433" s="39"/>
      <c r="B433" s="40"/>
      <c r="C433" s="41"/>
      <c r="D433" s="226" t="s">
        <v>139</v>
      </c>
      <c r="E433" s="41"/>
      <c r="F433" s="227" t="s">
        <v>530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139</v>
      </c>
      <c r="AU433" s="18" t="s">
        <v>81</v>
      </c>
    </row>
    <row r="434" s="2" customFormat="1">
      <c r="A434" s="39"/>
      <c r="B434" s="40"/>
      <c r="C434" s="41"/>
      <c r="D434" s="231" t="s">
        <v>140</v>
      </c>
      <c r="E434" s="41"/>
      <c r="F434" s="232" t="s">
        <v>531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140</v>
      </c>
      <c r="AU434" s="18" t="s">
        <v>81</v>
      </c>
    </row>
    <row r="435" s="13" customFormat="1">
      <c r="A435" s="13"/>
      <c r="B435" s="233"/>
      <c r="C435" s="234"/>
      <c r="D435" s="226" t="s">
        <v>142</v>
      </c>
      <c r="E435" s="235" t="s">
        <v>19</v>
      </c>
      <c r="F435" s="236" t="s">
        <v>519</v>
      </c>
      <c r="G435" s="234"/>
      <c r="H435" s="235" t="s">
        <v>19</v>
      </c>
      <c r="I435" s="237"/>
      <c r="J435" s="234"/>
      <c r="K435" s="234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142</v>
      </c>
      <c r="AU435" s="242" t="s">
        <v>81</v>
      </c>
      <c r="AV435" s="13" t="s">
        <v>79</v>
      </c>
      <c r="AW435" s="13" t="s">
        <v>33</v>
      </c>
      <c r="AX435" s="13" t="s">
        <v>72</v>
      </c>
      <c r="AY435" s="242" t="s">
        <v>129</v>
      </c>
    </row>
    <row r="436" s="14" customFormat="1">
      <c r="A436" s="14"/>
      <c r="B436" s="243"/>
      <c r="C436" s="244"/>
      <c r="D436" s="226" t="s">
        <v>142</v>
      </c>
      <c r="E436" s="245" t="s">
        <v>19</v>
      </c>
      <c r="F436" s="246" t="s">
        <v>81</v>
      </c>
      <c r="G436" s="244"/>
      <c r="H436" s="247">
        <v>2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142</v>
      </c>
      <c r="AU436" s="253" t="s">
        <v>81</v>
      </c>
      <c r="AV436" s="14" t="s">
        <v>81</v>
      </c>
      <c r="AW436" s="14" t="s">
        <v>33</v>
      </c>
      <c r="AX436" s="14" t="s">
        <v>72</v>
      </c>
      <c r="AY436" s="253" t="s">
        <v>129</v>
      </c>
    </row>
    <row r="437" s="15" customFormat="1">
      <c r="A437" s="15"/>
      <c r="B437" s="254"/>
      <c r="C437" s="255"/>
      <c r="D437" s="226" t="s">
        <v>142</v>
      </c>
      <c r="E437" s="256" t="s">
        <v>19</v>
      </c>
      <c r="F437" s="257" t="s">
        <v>144</v>
      </c>
      <c r="G437" s="255"/>
      <c r="H437" s="258">
        <v>2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4" t="s">
        <v>142</v>
      </c>
      <c r="AU437" s="264" t="s">
        <v>81</v>
      </c>
      <c r="AV437" s="15" t="s">
        <v>145</v>
      </c>
      <c r="AW437" s="15" t="s">
        <v>33</v>
      </c>
      <c r="AX437" s="15" t="s">
        <v>79</v>
      </c>
      <c r="AY437" s="264" t="s">
        <v>129</v>
      </c>
    </row>
    <row r="438" s="2" customFormat="1" ht="16.5" customHeight="1">
      <c r="A438" s="39"/>
      <c r="B438" s="40"/>
      <c r="C438" s="213" t="s">
        <v>532</v>
      </c>
      <c r="D438" s="213" t="s">
        <v>132</v>
      </c>
      <c r="E438" s="214" t="s">
        <v>533</v>
      </c>
      <c r="F438" s="215" t="s">
        <v>534</v>
      </c>
      <c r="G438" s="216" t="s">
        <v>440</v>
      </c>
      <c r="H438" s="217">
        <v>0.5</v>
      </c>
      <c r="I438" s="218"/>
      <c r="J438" s="219">
        <f>ROUND(I438*H438,2)</f>
        <v>0</v>
      </c>
      <c r="K438" s="215" t="s">
        <v>136</v>
      </c>
      <c r="L438" s="45"/>
      <c r="M438" s="220" t="s">
        <v>19</v>
      </c>
      <c r="N438" s="221" t="s">
        <v>43</v>
      </c>
      <c r="O438" s="85"/>
      <c r="P438" s="222">
        <f>O438*H438</f>
        <v>0</v>
      </c>
      <c r="Q438" s="222">
        <v>0.0027899999999999999</v>
      </c>
      <c r="R438" s="222">
        <f>Q438*H438</f>
        <v>0.001395</v>
      </c>
      <c r="S438" s="222">
        <v>0.056000000000000001</v>
      </c>
      <c r="T438" s="223">
        <f>S438*H438</f>
        <v>0.028000000000000001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4" t="s">
        <v>145</v>
      </c>
      <c r="AT438" s="224" t="s">
        <v>132</v>
      </c>
      <c r="AU438" s="224" t="s">
        <v>81</v>
      </c>
      <c r="AY438" s="18" t="s">
        <v>129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8" t="s">
        <v>79</v>
      </c>
      <c r="BK438" s="225">
        <f>ROUND(I438*H438,2)</f>
        <v>0</v>
      </c>
      <c r="BL438" s="18" t="s">
        <v>145</v>
      </c>
      <c r="BM438" s="224" t="s">
        <v>535</v>
      </c>
    </row>
    <row r="439" s="2" customFormat="1">
      <c r="A439" s="39"/>
      <c r="B439" s="40"/>
      <c r="C439" s="41"/>
      <c r="D439" s="226" t="s">
        <v>139</v>
      </c>
      <c r="E439" s="41"/>
      <c r="F439" s="227" t="s">
        <v>536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139</v>
      </c>
      <c r="AU439" s="18" t="s">
        <v>81</v>
      </c>
    </row>
    <row r="440" s="2" customFormat="1">
      <c r="A440" s="39"/>
      <c r="B440" s="40"/>
      <c r="C440" s="41"/>
      <c r="D440" s="231" t="s">
        <v>140</v>
      </c>
      <c r="E440" s="41"/>
      <c r="F440" s="232" t="s">
        <v>537</v>
      </c>
      <c r="G440" s="41"/>
      <c r="H440" s="41"/>
      <c r="I440" s="228"/>
      <c r="J440" s="41"/>
      <c r="K440" s="41"/>
      <c r="L440" s="45"/>
      <c r="M440" s="229"/>
      <c r="N440" s="230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140</v>
      </c>
      <c r="AU440" s="18" t="s">
        <v>81</v>
      </c>
    </row>
    <row r="441" s="13" customFormat="1">
      <c r="A441" s="13"/>
      <c r="B441" s="233"/>
      <c r="C441" s="234"/>
      <c r="D441" s="226" t="s">
        <v>142</v>
      </c>
      <c r="E441" s="235" t="s">
        <v>19</v>
      </c>
      <c r="F441" s="236" t="s">
        <v>242</v>
      </c>
      <c r="G441" s="234"/>
      <c r="H441" s="235" t="s">
        <v>19</v>
      </c>
      <c r="I441" s="237"/>
      <c r="J441" s="234"/>
      <c r="K441" s="234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142</v>
      </c>
      <c r="AU441" s="242" t="s">
        <v>81</v>
      </c>
      <c r="AV441" s="13" t="s">
        <v>79</v>
      </c>
      <c r="AW441" s="13" t="s">
        <v>33</v>
      </c>
      <c r="AX441" s="13" t="s">
        <v>72</v>
      </c>
      <c r="AY441" s="242" t="s">
        <v>129</v>
      </c>
    </row>
    <row r="442" s="14" customFormat="1">
      <c r="A442" s="14"/>
      <c r="B442" s="243"/>
      <c r="C442" s="244"/>
      <c r="D442" s="226" t="s">
        <v>142</v>
      </c>
      <c r="E442" s="245" t="s">
        <v>19</v>
      </c>
      <c r="F442" s="246" t="s">
        <v>538</v>
      </c>
      <c r="G442" s="244"/>
      <c r="H442" s="247">
        <v>0.5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142</v>
      </c>
      <c r="AU442" s="253" t="s">
        <v>81</v>
      </c>
      <c r="AV442" s="14" t="s">
        <v>81</v>
      </c>
      <c r="AW442" s="14" t="s">
        <v>33</v>
      </c>
      <c r="AX442" s="14" t="s">
        <v>72</v>
      </c>
      <c r="AY442" s="253" t="s">
        <v>129</v>
      </c>
    </row>
    <row r="443" s="15" customFormat="1">
      <c r="A443" s="15"/>
      <c r="B443" s="254"/>
      <c r="C443" s="255"/>
      <c r="D443" s="226" t="s">
        <v>142</v>
      </c>
      <c r="E443" s="256" t="s">
        <v>19</v>
      </c>
      <c r="F443" s="257" t="s">
        <v>144</v>
      </c>
      <c r="G443" s="255"/>
      <c r="H443" s="258">
        <v>0.5</v>
      </c>
      <c r="I443" s="259"/>
      <c r="J443" s="255"/>
      <c r="K443" s="255"/>
      <c r="L443" s="260"/>
      <c r="M443" s="261"/>
      <c r="N443" s="262"/>
      <c r="O443" s="262"/>
      <c r="P443" s="262"/>
      <c r="Q443" s="262"/>
      <c r="R443" s="262"/>
      <c r="S443" s="262"/>
      <c r="T443" s="26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4" t="s">
        <v>142</v>
      </c>
      <c r="AU443" s="264" t="s">
        <v>81</v>
      </c>
      <c r="AV443" s="15" t="s">
        <v>145</v>
      </c>
      <c r="AW443" s="15" t="s">
        <v>33</v>
      </c>
      <c r="AX443" s="15" t="s">
        <v>79</v>
      </c>
      <c r="AY443" s="264" t="s">
        <v>129</v>
      </c>
    </row>
    <row r="444" s="2" customFormat="1" ht="16.5" customHeight="1">
      <c r="A444" s="39"/>
      <c r="B444" s="40"/>
      <c r="C444" s="213" t="s">
        <v>539</v>
      </c>
      <c r="D444" s="213" t="s">
        <v>132</v>
      </c>
      <c r="E444" s="214" t="s">
        <v>540</v>
      </c>
      <c r="F444" s="215" t="s">
        <v>541</v>
      </c>
      <c r="G444" s="216" t="s">
        <v>440</v>
      </c>
      <c r="H444" s="217">
        <v>9.4250000000000007</v>
      </c>
      <c r="I444" s="218"/>
      <c r="J444" s="219">
        <f>ROUND(I444*H444,2)</f>
        <v>0</v>
      </c>
      <c r="K444" s="215" t="s">
        <v>136</v>
      </c>
      <c r="L444" s="45"/>
      <c r="M444" s="220" t="s">
        <v>19</v>
      </c>
      <c r="N444" s="221" t="s">
        <v>43</v>
      </c>
      <c r="O444" s="85"/>
      <c r="P444" s="222">
        <f>O444*H444</f>
        <v>0</v>
      </c>
      <c r="Q444" s="222">
        <v>0.00365</v>
      </c>
      <c r="R444" s="222">
        <f>Q444*H444</f>
        <v>0.034401250000000001</v>
      </c>
      <c r="S444" s="222">
        <v>0.11</v>
      </c>
      <c r="T444" s="223">
        <f>S444*H444</f>
        <v>1.0367500000000001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145</v>
      </c>
      <c r="AT444" s="224" t="s">
        <v>132</v>
      </c>
      <c r="AU444" s="224" t="s">
        <v>81</v>
      </c>
      <c r="AY444" s="18" t="s">
        <v>129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8" t="s">
        <v>79</v>
      </c>
      <c r="BK444" s="225">
        <f>ROUND(I444*H444,2)</f>
        <v>0</v>
      </c>
      <c r="BL444" s="18" t="s">
        <v>145</v>
      </c>
      <c r="BM444" s="224" t="s">
        <v>542</v>
      </c>
    </row>
    <row r="445" s="2" customFormat="1">
      <c r="A445" s="39"/>
      <c r="B445" s="40"/>
      <c r="C445" s="41"/>
      <c r="D445" s="226" t="s">
        <v>139</v>
      </c>
      <c r="E445" s="41"/>
      <c r="F445" s="227" t="s">
        <v>543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139</v>
      </c>
      <c r="AU445" s="18" t="s">
        <v>81</v>
      </c>
    </row>
    <row r="446" s="2" customFormat="1">
      <c r="A446" s="39"/>
      <c r="B446" s="40"/>
      <c r="C446" s="41"/>
      <c r="D446" s="231" t="s">
        <v>140</v>
      </c>
      <c r="E446" s="41"/>
      <c r="F446" s="232" t="s">
        <v>544</v>
      </c>
      <c r="G446" s="41"/>
      <c r="H446" s="41"/>
      <c r="I446" s="228"/>
      <c r="J446" s="41"/>
      <c r="K446" s="41"/>
      <c r="L446" s="45"/>
      <c r="M446" s="229"/>
      <c r="N446" s="230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140</v>
      </c>
      <c r="AU446" s="18" t="s">
        <v>81</v>
      </c>
    </row>
    <row r="447" s="13" customFormat="1">
      <c r="A447" s="13"/>
      <c r="B447" s="233"/>
      <c r="C447" s="234"/>
      <c r="D447" s="226" t="s">
        <v>142</v>
      </c>
      <c r="E447" s="235" t="s">
        <v>19</v>
      </c>
      <c r="F447" s="236" t="s">
        <v>355</v>
      </c>
      <c r="G447" s="234"/>
      <c r="H447" s="235" t="s">
        <v>19</v>
      </c>
      <c r="I447" s="237"/>
      <c r="J447" s="234"/>
      <c r="K447" s="234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142</v>
      </c>
      <c r="AU447" s="242" t="s">
        <v>81</v>
      </c>
      <c r="AV447" s="13" t="s">
        <v>79</v>
      </c>
      <c r="AW447" s="13" t="s">
        <v>33</v>
      </c>
      <c r="AX447" s="13" t="s">
        <v>72</v>
      </c>
      <c r="AY447" s="242" t="s">
        <v>129</v>
      </c>
    </row>
    <row r="448" s="13" customFormat="1">
      <c r="A448" s="13"/>
      <c r="B448" s="233"/>
      <c r="C448" s="234"/>
      <c r="D448" s="226" t="s">
        <v>142</v>
      </c>
      <c r="E448" s="235" t="s">
        <v>19</v>
      </c>
      <c r="F448" s="236" t="s">
        <v>356</v>
      </c>
      <c r="G448" s="234"/>
      <c r="H448" s="235" t="s">
        <v>19</v>
      </c>
      <c r="I448" s="237"/>
      <c r="J448" s="234"/>
      <c r="K448" s="234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142</v>
      </c>
      <c r="AU448" s="242" t="s">
        <v>81</v>
      </c>
      <c r="AV448" s="13" t="s">
        <v>79</v>
      </c>
      <c r="AW448" s="13" t="s">
        <v>33</v>
      </c>
      <c r="AX448" s="13" t="s">
        <v>72</v>
      </c>
      <c r="AY448" s="242" t="s">
        <v>129</v>
      </c>
    </row>
    <row r="449" s="14" customFormat="1">
      <c r="A449" s="14"/>
      <c r="B449" s="243"/>
      <c r="C449" s="244"/>
      <c r="D449" s="226" t="s">
        <v>142</v>
      </c>
      <c r="E449" s="245" t="s">
        <v>19</v>
      </c>
      <c r="F449" s="246" t="s">
        <v>545</v>
      </c>
      <c r="G449" s="244"/>
      <c r="H449" s="247">
        <v>2.7999999999999998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142</v>
      </c>
      <c r="AU449" s="253" t="s">
        <v>81</v>
      </c>
      <c r="AV449" s="14" t="s">
        <v>81</v>
      </c>
      <c r="AW449" s="14" t="s">
        <v>33</v>
      </c>
      <c r="AX449" s="14" t="s">
        <v>72</v>
      </c>
      <c r="AY449" s="253" t="s">
        <v>129</v>
      </c>
    </row>
    <row r="450" s="13" customFormat="1">
      <c r="A450" s="13"/>
      <c r="B450" s="233"/>
      <c r="C450" s="234"/>
      <c r="D450" s="226" t="s">
        <v>142</v>
      </c>
      <c r="E450" s="235" t="s">
        <v>19</v>
      </c>
      <c r="F450" s="236" t="s">
        <v>358</v>
      </c>
      <c r="G450" s="234"/>
      <c r="H450" s="235" t="s">
        <v>19</v>
      </c>
      <c r="I450" s="237"/>
      <c r="J450" s="234"/>
      <c r="K450" s="234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142</v>
      </c>
      <c r="AU450" s="242" t="s">
        <v>81</v>
      </c>
      <c r="AV450" s="13" t="s">
        <v>79</v>
      </c>
      <c r="AW450" s="13" t="s">
        <v>33</v>
      </c>
      <c r="AX450" s="13" t="s">
        <v>72</v>
      </c>
      <c r="AY450" s="242" t="s">
        <v>129</v>
      </c>
    </row>
    <row r="451" s="14" customFormat="1">
      <c r="A451" s="14"/>
      <c r="B451" s="243"/>
      <c r="C451" s="244"/>
      <c r="D451" s="226" t="s">
        <v>142</v>
      </c>
      <c r="E451" s="245" t="s">
        <v>19</v>
      </c>
      <c r="F451" s="246" t="s">
        <v>546</v>
      </c>
      <c r="G451" s="244"/>
      <c r="H451" s="247">
        <v>2.2000000000000002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142</v>
      </c>
      <c r="AU451" s="253" t="s">
        <v>81</v>
      </c>
      <c r="AV451" s="14" t="s">
        <v>81</v>
      </c>
      <c r="AW451" s="14" t="s">
        <v>33</v>
      </c>
      <c r="AX451" s="14" t="s">
        <v>72</v>
      </c>
      <c r="AY451" s="253" t="s">
        <v>129</v>
      </c>
    </row>
    <row r="452" s="13" customFormat="1">
      <c r="A452" s="13"/>
      <c r="B452" s="233"/>
      <c r="C452" s="234"/>
      <c r="D452" s="226" t="s">
        <v>142</v>
      </c>
      <c r="E452" s="235" t="s">
        <v>19</v>
      </c>
      <c r="F452" s="236" t="s">
        <v>360</v>
      </c>
      <c r="G452" s="234"/>
      <c r="H452" s="235" t="s">
        <v>19</v>
      </c>
      <c r="I452" s="237"/>
      <c r="J452" s="234"/>
      <c r="K452" s="234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142</v>
      </c>
      <c r="AU452" s="242" t="s">
        <v>81</v>
      </c>
      <c r="AV452" s="13" t="s">
        <v>79</v>
      </c>
      <c r="AW452" s="13" t="s">
        <v>33</v>
      </c>
      <c r="AX452" s="13" t="s">
        <v>72</v>
      </c>
      <c r="AY452" s="242" t="s">
        <v>129</v>
      </c>
    </row>
    <row r="453" s="14" customFormat="1">
      <c r="A453" s="14"/>
      <c r="B453" s="243"/>
      <c r="C453" s="244"/>
      <c r="D453" s="226" t="s">
        <v>142</v>
      </c>
      <c r="E453" s="245" t="s">
        <v>19</v>
      </c>
      <c r="F453" s="246" t="s">
        <v>547</v>
      </c>
      <c r="G453" s="244"/>
      <c r="H453" s="247">
        <v>0.82499999999999996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142</v>
      </c>
      <c r="AU453" s="253" t="s">
        <v>81</v>
      </c>
      <c r="AV453" s="14" t="s">
        <v>81</v>
      </c>
      <c r="AW453" s="14" t="s">
        <v>33</v>
      </c>
      <c r="AX453" s="14" t="s">
        <v>72</v>
      </c>
      <c r="AY453" s="253" t="s">
        <v>129</v>
      </c>
    </row>
    <row r="454" s="13" customFormat="1">
      <c r="A454" s="13"/>
      <c r="B454" s="233"/>
      <c r="C454" s="234"/>
      <c r="D454" s="226" t="s">
        <v>142</v>
      </c>
      <c r="E454" s="235" t="s">
        <v>19</v>
      </c>
      <c r="F454" s="236" t="s">
        <v>390</v>
      </c>
      <c r="G454" s="234"/>
      <c r="H454" s="235" t="s">
        <v>19</v>
      </c>
      <c r="I454" s="237"/>
      <c r="J454" s="234"/>
      <c r="K454" s="234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142</v>
      </c>
      <c r="AU454" s="242" t="s">
        <v>81</v>
      </c>
      <c r="AV454" s="13" t="s">
        <v>79</v>
      </c>
      <c r="AW454" s="13" t="s">
        <v>33</v>
      </c>
      <c r="AX454" s="13" t="s">
        <v>72</v>
      </c>
      <c r="AY454" s="242" t="s">
        <v>129</v>
      </c>
    </row>
    <row r="455" s="13" customFormat="1">
      <c r="A455" s="13"/>
      <c r="B455" s="233"/>
      <c r="C455" s="234"/>
      <c r="D455" s="226" t="s">
        <v>142</v>
      </c>
      <c r="E455" s="235" t="s">
        <v>19</v>
      </c>
      <c r="F455" s="236" t="s">
        <v>332</v>
      </c>
      <c r="G455" s="234"/>
      <c r="H455" s="235" t="s">
        <v>19</v>
      </c>
      <c r="I455" s="237"/>
      <c r="J455" s="234"/>
      <c r="K455" s="234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142</v>
      </c>
      <c r="AU455" s="242" t="s">
        <v>81</v>
      </c>
      <c r="AV455" s="13" t="s">
        <v>79</v>
      </c>
      <c r="AW455" s="13" t="s">
        <v>33</v>
      </c>
      <c r="AX455" s="13" t="s">
        <v>72</v>
      </c>
      <c r="AY455" s="242" t="s">
        <v>129</v>
      </c>
    </row>
    <row r="456" s="14" customFormat="1">
      <c r="A456" s="14"/>
      <c r="B456" s="243"/>
      <c r="C456" s="244"/>
      <c r="D456" s="226" t="s">
        <v>142</v>
      </c>
      <c r="E456" s="245" t="s">
        <v>19</v>
      </c>
      <c r="F456" s="246" t="s">
        <v>548</v>
      </c>
      <c r="G456" s="244"/>
      <c r="H456" s="247">
        <v>0.40000000000000002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142</v>
      </c>
      <c r="AU456" s="253" t="s">
        <v>81</v>
      </c>
      <c r="AV456" s="14" t="s">
        <v>81</v>
      </c>
      <c r="AW456" s="14" t="s">
        <v>33</v>
      </c>
      <c r="AX456" s="14" t="s">
        <v>72</v>
      </c>
      <c r="AY456" s="253" t="s">
        <v>129</v>
      </c>
    </row>
    <row r="457" s="14" customFormat="1">
      <c r="A457" s="14"/>
      <c r="B457" s="243"/>
      <c r="C457" s="244"/>
      <c r="D457" s="226" t="s">
        <v>142</v>
      </c>
      <c r="E457" s="245" t="s">
        <v>19</v>
      </c>
      <c r="F457" s="246" t="s">
        <v>549</v>
      </c>
      <c r="G457" s="244"/>
      <c r="H457" s="247">
        <v>0.40000000000000002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142</v>
      </c>
      <c r="AU457" s="253" t="s">
        <v>81</v>
      </c>
      <c r="AV457" s="14" t="s">
        <v>81</v>
      </c>
      <c r="AW457" s="14" t="s">
        <v>33</v>
      </c>
      <c r="AX457" s="14" t="s">
        <v>72</v>
      </c>
      <c r="AY457" s="253" t="s">
        <v>129</v>
      </c>
    </row>
    <row r="458" s="14" customFormat="1">
      <c r="A458" s="14"/>
      <c r="B458" s="243"/>
      <c r="C458" s="244"/>
      <c r="D458" s="226" t="s">
        <v>142</v>
      </c>
      <c r="E458" s="245" t="s">
        <v>19</v>
      </c>
      <c r="F458" s="246" t="s">
        <v>550</v>
      </c>
      <c r="G458" s="244"/>
      <c r="H458" s="247">
        <v>0.40000000000000002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142</v>
      </c>
      <c r="AU458" s="253" t="s">
        <v>81</v>
      </c>
      <c r="AV458" s="14" t="s">
        <v>81</v>
      </c>
      <c r="AW458" s="14" t="s">
        <v>33</v>
      </c>
      <c r="AX458" s="14" t="s">
        <v>72</v>
      </c>
      <c r="AY458" s="253" t="s">
        <v>129</v>
      </c>
    </row>
    <row r="459" s="14" customFormat="1">
      <c r="A459" s="14"/>
      <c r="B459" s="243"/>
      <c r="C459" s="244"/>
      <c r="D459" s="226" t="s">
        <v>142</v>
      </c>
      <c r="E459" s="245" t="s">
        <v>19</v>
      </c>
      <c r="F459" s="246" t="s">
        <v>551</v>
      </c>
      <c r="G459" s="244"/>
      <c r="H459" s="247">
        <v>0.40000000000000002</v>
      </c>
      <c r="I459" s="248"/>
      <c r="J459" s="244"/>
      <c r="K459" s="244"/>
      <c r="L459" s="249"/>
      <c r="M459" s="250"/>
      <c r="N459" s="251"/>
      <c r="O459" s="251"/>
      <c r="P459" s="251"/>
      <c r="Q459" s="251"/>
      <c r="R459" s="251"/>
      <c r="S459" s="251"/>
      <c r="T459" s="25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3" t="s">
        <v>142</v>
      </c>
      <c r="AU459" s="253" t="s">
        <v>81</v>
      </c>
      <c r="AV459" s="14" t="s">
        <v>81</v>
      </c>
      <c r="AW459" s="14" t="s">
        <v>33</v>
      </c>
      <c r="AX459" s="14" t="s">
        <v>72</v>
      </c>
      <c r="AY459" s="253" t="s">
        <v>129</v>
      </c>
    </row>
    <row r="460" s="14" customFormat="1">
      <c r="A460" s="14"/>
      <c r="B460" s="243"/>
      <c r="C460" s="244"/>
      <c r="D460" s="226" t="s">
        <v>142</v>
      </c>
      <c r="E460" s="245" t="s">
        <v>19</v>
      </c>
      <c r="F460" s="246" t="s">
        <v>552</v>
      </c>
      <c r="G460" s="244"/>
      <c r="H460" s="247">
        <v>0.40000000000000002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142</v>
      </c>
      <c r="AU460" s="253" t="s">
        <v>81</v>
      </c>
      <c r="AV460" s="14" t="s">
        <v>81</v>
      </c>
      <c r="AW460" s="14" t="s">
        <v>33</v>
      </c>
      <c r="AX460" s="14" t="s">
        <v>72</v>
      </c>
      <c r="AY460" s="253" t="s">
        <v>129</v>
      </c>
    </row>
    <row r="461" s="13" customFormat="1">
      <c r="A461" s="13"/>
      <c r="B461" s="233"/>
      <c r="C461" s="234"/>
      <c r="D461" s="226" t="s">
        <v>142</v>
      </c>
      <c r="E461" s="235" t="s">
        <v>19</v>
      </c>
      <c r="F461" s="236" t="s">
        <v>356</v>
      </c>
      <c r="G461" s="234"/>
      <c r="H461" s="235" t="s">
        <v>19</v>
      </c>
      <c r="I461" s="237"/>
      <c r="J461" s="234"/>
      <c r="K461" s="234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142</v>
      </c>
      <c r="AU461" s="242" t="s">
        <v>81</v>
      </c>
      <c r="AV461" s="13" t="s">
        <v>79</v>
      </c>
      <c r="AW461" s="13" t="s">
        <v>33</v>
      </c>
      <c r="AX461" s="13" t="s">
        <v>72</v>
      </c>
      <c r="AY461" s="242" t="s">
        <v>129</v>
      </c>
    </row>
    <row r="462" s="14" customFormat="1">
      <c r="A462" s="14"/>
      <c r="B462" s="243"/>
      <c r="C462" s="244"/>
      <c r="D462" s="226" t="s">
        <v>142</v>
      </c>
      <c r="E462" s="245" t="s">
        <v>19</v>
      </c>
      <c r="F462" s="246" t="s">
        <v>548</v>
      </c>
      <c r="G462" s="244"/>
      <c r="H462" s="247">
        <v>0.40000000000000002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142</v>
      </c>
      <c r="AU462" s="253" t="s">
        <v>81</v>
      </c>
      <c r="AV462" s="14" t="s">
        <v>81</v>
      </c>
      <c r="AW462" s="14" t="s">
        <v>33</v>
      </c>
      <c r="AX462" s="14" t="s">
        <v>72</v>
      </c>
      <c r="AY462" s="253" t="s">
        <v>129</v>
      </c>
    </row>
    <row r="463" s="14" customFormat="1">
      <c r="A463" s="14"/>
      <c r="B463" s="243"/>
      <c r="C463" s="244"/>
      <c r="D463" s="226" t="s">
        <v>142</v>
      </c>
      <c r="E463" s="245" t="s">
        <v>19</v>
      </c>
      <c r="F463" s="246" t="s">
        <v>549</v>
      </c>
      <c r="G463" s="244"/>
      <c r="H463" s="247">
        <v>0.40000000000000002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142</v>
      </c>
      <c r="AU463" s="253" t="s">
        <v>81</v>
      </c>
      <c r="AV463" s="14" t="s">
        <v>81</v>
      </c>
      <c r="AW463" s="14" t="s">
        <v>33</v>
      </c>
      <c r="AX463" s="14" t="s">
        <v>72</v>
      </c>
      <c r="AY463" s="253" t="s">
        <v>129</v>
      </c>
    </row>
    <row r="464" s="13" customFormat="1">
      <c r="A464" s="13"/>
      <c r="B464" s="233"/>
      <c r="C464" s="234"/>
      <c r="D464" s="226" t="s">
        <v>142</v>
      </c>
      <c r="E464" s="235" t="s">
        <v>19</v>
      </c>
      <c r="F464" s="236" t="s">
        <v>372</v>
      </c>
      <c r="G464" s="234"/>
      <c r="H464" s="235" t="s">
        <v>19</v>
      </c>
      <c r="I464" s="237"/>
      <c r="J464" s="234"/>
      <c r="K464" s="234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142</v>
      </c>
      <c r="AU464" s="242" t="s">
        <v>81</v>
      </c>
      <c r="AV464" s="13" t="s">
        <v>79</v>
      </c>
      <c r="AW464" s="13" t="s">
        <v>33</v>
      </c>
      <c r="AX464" s="13" t="s">
        <v>72</v>
      </c>
      <c r="AY464" s="242" t="s">
        <v>129</v>
      </c>
    </row>
    <row r="465" s="14" customFormat="1">
      <c r="A465" s="14"/>
      <c r="B465" s="243"/>
      <c r="C465" s="244"/>
      <c r="D465" s="226" t="s">
        <v>142</v>
      </c>
      <c r="E465" s="245" t="s">
        <v>19</v>
      </c>
      <c r="F465" s="246" t="s">
        <v>553</v>
      </c>
      <c r="G465" s="244"/>
      <c r="H465" s="247">
        <v>0.80000000000000004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142</v>
      </c>
      <c r="AU465" s="253" t="s">
        <v>81</v>
      </c>
      <c r="AV465" s="14" t="s">
        <v>81</v>
      </c>
      <c r="AW465" s="14" t="s">
        <v>33</v>
      </c>
      <c r="AX465" s="14" t="s">
        <v>72</v>
      </c>
      <c r="AY465" s="253" t="s">
        <v>129</v>
      </c>
    </row>
    <row r="466" s="15" customFormat="1">
      <c r="A466" s="15"/>
      <c r="B466" s="254"/>
      <c r="C466" s="255"/>
      <c r="D466" s="226" t="s">
        <v>142</v>
      </c>
      <c r="E466" s="256" t="s">
        <v>19</v>
      </c>
      <c r="F466" s="257" t="s">
        <v>144</v>
      </c>
      <c r="G466" s="255"/>
      <c r="H466" s="258">
        <v>9.4250000000000007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4" t="s">
        <v>142</v>
      </c>
      <c r="AU466" s="264" t="s">
        <v>81</v>
      </c>
      <c r="AV466" s="15" t="s">
        <v>145</v>
      </c>
      <c r="AW466" s="15" t="s">
        <v>33</v>
      </c>
      <c r="AX466" s="15" t="s">
        <v>79</v>
      </c>
      <c r="AY466" s="264" t="s">
        <v>129</v>
      </c>
    </row>
    <row r="467" s="2" customFormat="1" ht="16.5" customHeight="1">
      <c r="A467" s="39"/>
      <c r="B467" s="40"/>
      <c r="C467" s="213" t="s">
        <v>554</v>
      </c>
      <c r="D467" s="213" t="s">
        <v>132</v>
      </c>
      <c r="E467" s="214" t="s">
        <v>555</v>
      </c>
      <c r="F467" s="215" t="s">
        <v>556</v>
      </c>
      <c r="G467" s="216" t="s">
        <v>223</v>
      </c>
      <c r="H467" s="217">
        <v>784</v>
      </c>
      <c r="I467" s="218"/>
      <c r="J467" s="219">
        <f>ROUND(I467*H467,2)</f>
        <v>0</v>
      </c>
      <c r="K467" s="215" t="s">
        <v>136</v>
      </c>
      <c r="L467" s="45"/>
      <c r="M467" s="220" t="s">
        <v>19</v>
      </c>
      <c r="N467" s="221" t="s">
        <v>43</v>
      </c>
      <c r="O467" s="85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145</v>
      </c>
      <c r="AT467" s="224" t="s">
        <v>132</v>
      </c>
      <c r="AU467" s="224" t="s">
        <v>81</v>
      </c>
      <c r="AY467" s="18" t="s">
        <v>129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79</v>
      </c>
      <c r="BK467" s="225">
        <f>ROUND(I467*H467,2)</f>
        <v>0</v>
      </c>
      <c r="BL467" s="18" t="s">
        <v>145</v>
      </c>
      <c r="BM467" s="224" t="s">
        <v>557</v>
      </c>
    </row>
    <row r="468" s="2" customFormat="1">
      <c r="A468" s="39"/>
      <c r="B468" s="40"/>
      <c r="C468" s="41"/>
      <c r="D468" s="226" t="s">
        <v>139</v>
      </c>
      <c r="E468" s="41"/>
      <c r="F468" s="227" t="s">
        <v>558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139</v>
      </c>
      <c r="AU468" s="18" t="s">
        <v>81</v>
      </c>
    </row>
    <row r="469" s="2" customFormat="1">
      <c r="A469" s="39"/>
      <c r="B469" s="40"/>
      <c r="C469" s="41"/>
      <c r="D469" s="231" t="s">
        <v>140</v>
      </c>
      <c r="E469" s="41"/>
      <c r="F469" s="232" t="s">
        <v>559</v>
      </c>
      <c r="G469" s="41"/>
      <c r="H469" s="41"/>
      <c r="I469" s="228"/>
      <c r="J469" s="41"/>
      <c r="K469" s="41"/>
      <c r="L469" s="45"/>
      <c r="M469" s="229"/>
      <c r="N469" s="230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140</v>
      </c>
      <c r="AU469" s="18" t="s">
        <v>81</v>
      </c>
    </row>
    <row r="470" s="13" customFormat="1">
      <c r="A470" s="13"/>
      <c r="B470" s="233"/>
      <c r="C470" s="234"/>
      <c r="D470" s="226" t="s">
        <v>142</v>
      </c>
      <c r="E470" s="235" t="s">
        <v>19</v>
      </c>
      <c r="F470" s="236" t="s">
        <v>560</v>
      </c>
      <c r="G470" s="234"/>
      <c r="H470" s="235" t="s">
        <v>19</v>
      </c>
      <c r="I470" s="237"/>
      <c r="J470" s="234"/>
      <c r="K470" s="234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142</v>
      </c>
      <c r="AU470" s="242" t="s">
        <v>81</v>
      </c>
      <c r="AV470" s="13" t="s">
        <v>79</v>
      </c>
      <c r="AW470" s="13" t="s">
        <v>33</v>
      </c>
      <c r="AX470" s="13" t="s">
        <v>72</v>
      </c>
      <c r="AY470" s="242" t="s">
        <v>129</v>
      </c>
    </row>
    <row r="471" s="14" customFormat="1">
      <c r="A471" s="14"/>
      <c r="B471" s="243"/>
      <c r="C471" s="244"/>
      <c r="D471" s="226" t="s">
        <v>142</v>
      </c>
      <c r="E471" s="245" t="s">
        <v>19</v>
      </c>
      <c r="F471" s="246" t="s">
        <v>561</v>
      </c>
      <c r="G471" s="244"/>
      <c r="H471" s="247">
        <v>784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142</v>
      </c>
      <c r="AU471" s="253" t="s">
        <v>81</v>
      </c>
      <c r="AV471" s="14" t="s">
        <v>81</v>
      </c>
      <c r="AW471" s="14" t="s">
        <v>33</v>
      </c>
      <c r="AX471" s="14" t="s">
        <v>72</v>
      </c>
      <c r="AY471" s="253" t="s">
        <v>129</v>
      </c>
    </row>
    <row r="472" s="15" customFormat="1">
      <c r="A472" s="15"/>
      <c r="B472" s="254"/>
      <c r="C472" s="255"/>
      <c r="D472" s="226" t="s">
        <v>142</v>
      </c>
      <c r="E472" s="256" t="s">
        <v>19</v>
      </c>
      <c r="F472" s="257" t="s">
        <v>144</v>
      </c>
      <c r="G472" s="255"/>
      <c r="H472" s="258">
        <v>784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142</v>
      </c>
      <c r="AU472" s="264" t="s">
        <v>81</v>
      </c>
      <c r="AV472" s="15" t="s">
        <v>145</v>
      </c>
      <c r="AW472" s="15" t="s">
        <v>33</v>
      </c>
      <c r="AX472" s="15" t="s">
        <v>79</v>
      </c>
      <c r="AY472" s="264" t="s">
        <v>129</v>
      </c>
    </row>
    <row r="473" s="2" customFormat="1" ht="16.5" customHeight="1">
      <c r="A473" s="39"/>
      <c r="B473" s="40"/>
      <c r="C473" s="213" t="s">
        <v>562</v>
      </c>
      <c r="D473" s="213" t="s">
        <v>132</v>
      </c>
      <c r="E473" s="214" t="s">
        <v>563</v>
      </c>
      <c r="F473" s="215" t="s">
        <v>564</v>
      </c>
      <c r="G473" s="216" t="s">
        <v>223</v>
      </c>
      <c r="H473" s="217">
        <v>784</v>
      </c>
      <c r="I473" s="218"/>
      <c r="J473" s="219">
        <f>ROUND(I473*H473,2)</f>
        <v>0</v>
      </c>
      <c r="K473" s="215" t="s">
        <v>19</v>
      </c>
      <c r="L473" s="45"/>
      <c r="M473" s="220" t="s">
        <v>19</v>
      </c>
      <c r="N473" s="221" t="s">
        <v>43</v>
      </c>
      <c r="O473" s="85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4" t="s">
        <v>145</v>
      </c>
      <c r="AT473" s="224" t="s">
        <v>132</v>
      </c>
      <c r="AU473" s="224" t="s">
        <v>81</v>
      </c>
      <c r="AY473" s="18" t="s">
        <v>129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8" t="s">
        <v>79</v>
      </c>
      <c r="BK473" s="225">
        <f>ROUND(I473*H473,2)</f>
        <v>0</v>
      </c>
      <c r="BL473" s="18" t="s">
        <v>145</v>
      </c>
      <c r="BM473" s="224" t="s">
        <v>565</v>
      </c>
    </row>
    <row r="474" s="2" customFormat="1">
      <c r="A474" s="39"/>
      <c r="B474" s="40"/>
      <c r="C474" s="41"/>
      <c r="D474" s="226" t="s">
        <v>139</v>
      </c>
      <c r="E474" s="41"/>
      <c r="F474" s="227" t="s">
        <v>564</v>
      </c>
      <c r="G474" s="41"/>
      <c r="H474" s="41"/>
      <c r="I474" s="228"/>
      <c r="J474" s="41"/>
      <c r="K474" s="41"/>
      <c r="L474" s="45"/>
      <c r="M474" s="229"/>
      <c r="N474" s="230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139</v>
      </c>
      <c r="AU474" s="18" t="s">
        <v>81</v>
      </c>
    </row>
    <row r="475" s="13" customFormat="1">
      <c r="A475" s="13"/>
      <c r="B475" s="233"/>
      <c r="C475" s="234"/>
      <c r="D475" s="226" t="s">
        <v>142</v>
      </c>
      <c r="E475" s="235" t="s">
        <v>19</v>
      </c>
      <c r="F475" s="236" t="s">
        <v>560</v>
      </c>
      <c r="G475" s="234"/>
      <c r="H475" s="235" t="s">
        <v>19</v>
      </c>
      <c r="I475" s="237"/>
      <c r="J475" s="234"/>
      <c r="K475" s="234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142</v>
      </c>
      <c r="AU475" s="242" t="s">
        <v>81</v>
      </c>
      <c r="AV475" s="13" t="s">
        <v>79</v>
      </c>
      <c r="AW475" s="13" t="s">
        <v>33</v>
      </c>
      <c r="AX475" s="13" t="s">
        <v>72</v>
      </c>
      <c r="AY475" s="242" t="s">
        <v>129</v>
      </c>
    </row>
    <row r="476" s="14" customFormat="1">
      <c r="A476" s="14"/>
      <c r="B476" s="243"/>
      <c r="C476" s="244"/>
      <c r="D476" s="226" t="s">
        <v>142</v>
      </c>
      <c r="E476" s="245" t="s">
        <v>19</v>
      </c>
      <c r="F476" s="246" t="s">
        <v>561</v>
      </c>
      <c r="G476" s="244"/>
      <c r="H476" s="247">
        <v>784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142</v>
      </c>
      <c r="AU476" s="253" t="s">
        <v>81</v>
      </c>
      <c r="AV476" s="14" t="s">
        <v>81</v>
      </c>
      <c r="AW476" s="14" t="s">
        <v>33</v>
      </c>
      <c r="AX476" s="14" t="s">
        <v>72</v>
      </c>
      <c r="AY476" s="253" t="s">
        <v>129</v>
      </c>
    </row>
    <row r="477" s="15" customFormat="1">
      <c r="A477" s="15"/>
      <c r="B477" s="254"/>
      <c r="C477" s="255"/>
      <c r="D477" s="226" t="s">
        <v>142</v>
      </c>
      <c r="E477" s="256" t="s">
        <v>19</v>
      </c>
      <c r="F477" s="257" t="s">
        <v>144</v>
      </c>
      <c r="G477" s="255"/>
      <c r="H477" s="258">
        <v>784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142</v>
      </c>
      <c r="AU477" s="264" t="s">
        <v>81</v>
      </c>
      <c r="AV477" s="15" t="s">
        <v>145</v>
      </c>
      <c r="AW477" s="15" t="s">
        <v>33</v>
      </c>
      <c r="AX477" s="15" t="s">
        <v>79</v>
      </c>
      <c r="AY477" s="264" t="s">
        <v>129</v>
      </c>
    </row>
    <row r="478" s="2" customFormat="1" ht="16.5" customHeight="1">
      <c r="A478" s="39"/>
      <c r="B478" s="40"/>
      <c r="C478" s="213" t="s">
        <v>566</v>
      </c>
      <c r="D478" s="213" t="s">
        <v>132</v>
      </c>
      <c r="E478" s="214" t="s">
        <v>567</v>
      </c>
      <c r="F478" s="215" t="s">
        <v>568</v>
      </c>
      <c r="G478" s="216" t="s">
        <v>223</v>
      </c>
      <c r="H478" s="217">
        <v>784</v>
      </c>
      <c r="I478" s="218"/>
      <c r="J478" s="219">
        <f>ROUND(I478*H478,2)</f>
        <v>0</v>
      </c>
      <c r="K478" s="215" t="s">
        <v>136</v>
      </c>
      <c r="L478" s="45"/>
      <c r="M478" s="220" t="s">
        <v>19</v>
      </c>
      <c r="N478" s="221" t="s">
        <v>43</v>
      </c>
      <c r="O478" s="85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4" t="s">
        <v>145</v>
      </c>
      <c r="AT478" s="224" t="s">
        <v>132</v>
      </c>
      <c r="AU478" s="224" t="s">
        <v>81</v>
      </c>
      <c r="AY478" s="18" t="s">
        <v>129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8" t="s">
        <v>79</v>
      </c>
      <c r="BK478" s="225">
        <f>ROUND(I478*H478,2)</f>
        <v>0</v>
      </c>
      <c r="BL478" s="18" t="s">
        <v>145</v>
      </c>
      <c r="BM478" s="224" t="s">
        <v>569</v>
      </c>
    </row>
    <row r="479" s="2" customFormat="1">
      <c r="A479" s="39"/>
      <c r="B479" s="40"/>
      <c r="C479" s="41"/>
      <c r="D479" s="226" t="s">
        <v>139</v>
      </c>
      <c r="E479" s="41"/>
      <c r="F479" s="227" t="s">
        <v>570</v>
      </c>
      <c r="G479" s="41"/>
      <c r="H479" s="41"/>
      <c r="I479" s="228"/>
      <c r="J479" s="41"/>
      <c r="K479" s="41"/>
      <c r="L479" s="45"/>
      <c r="M479" s="229"/>
      <c r="N479" s="230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139</v>
      </c>
      <c r="AU479" s="18" t="s">
        <v>81</v>
      </c>
    </row>
    <row r="480" s="2" customFormat="1">
      <c r="A480" s="39"/>
      <c r="B480" s="40"/>
      <c r="C480" s="41"/>
      <c r="D480" s="231" t="s">
        <v>140</v>
      </c>
      <c r="E480" s="41"/>
      <c r="F480" s="232" t="s">
        <v>571</v>
      </c>
      <c r="G480" s="41"/>
      <c r="H480" s="41"/>
      <c r="I480" s="228"/>
      <c r="J480" s="41"/>
      <c r="K480" s="41"/>
      <c r="L480" s="45"/>
      <c r="M480" s="229"/>
      <c r="N480" s="230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140</v>
      </c>
      <c r="AU480" s="18" t="s">
        <v>81</v>
      </c>
    </row>
    <row r="481" s="14" customFormat="1">
      <c r="A481" s="14"/>
      <c r="B481" s="243"/>
      <c r="C481" s="244"/>
      <c r="D481" s="226" t="s">
        <v>142</v>
      </c>
      <c r="E481" s="245" t="s">
        <v>19</v>
      </c>
      <c r="F481" s="246" t="s">
        <v>572</v>
      </c>
      <c r="G481" s="244"/>
      <c r="H481" s="247">
        <v>784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142</v>
      </c>
      <c r="AU481" s="253" t="s">
        <v>81</v>
      </c>
      <c r="AV481" s="14" t="s">
        <v>81</v>
      </c>
      <c r="AW481" s="14" t="s">
        <v>33</v>
      </c>
      <c r="AX481" s="14" t="s">
        <v>72</v>
      </c>
      <c r="AY481" s="253" t="s">
        <v>129</v>
      </c>
    </row>
    <row r="482" s="15" customFormat="1">
      <c r="A482" s="15"/>
      <c r="B482" s="254"/>
      <c r="C482" s="255"/>
      <c r="D482" s="226" t="s">
        <v>142</v>
      </c>
      <c r="E482" s="256" t="s">
        <v>19</v>
      </c>
      <c r="F482" s="257" t="s">
        <v>144</v>
      </c>
      <c r="G482" s="255"/>
      <c r="H482" s="258">
        <v>784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142</v>
      </c>
      <c r="AU482" s="264" t="s">
        <v>81</v>
      </c>
      <c r="AV482" s="15" t="s">
        <v>145</v>
      </c>
      <c r="AW482" s="15" t="s">
        <v>33</v>
      </c>
      <c r="AX482" s="15" t="s">
        <v>79</v>
      </c>
      <c r="AY482" s="264" t="s">
        <v>129</v>
      </c>
    </row>
    <row r="483" s="2" customFormat="1" ht="16.5" customHeight="1">
      <c r="A483" s="39"/>
      <c r="B483" s="40"/>
      <c r="C483" s="213" t="s">
        <v>573</v>
      </c>
      <c r="D483" s="213" t="s">
        <v>132</v>
      </c>
      <c r="E483" s="214" t="s">
        <v>574</v>
      </c>
      <c r="F483" s="215" t="s">
        <v>575</v>
      </c>
      <c r="G483" s="216" t="s">
        <v>223</v>
      </c>
      <c r="H483" s="217">
        <v>98</v>
      </c>
      <c r="I483" s="218"/>
      <c r="J483" s="219">
        <f>ROUND(I483*H483,2)</f>
        <v>0</v>
      </c>
      <c r="K483" s="215" t="s">
        <v>136</v>
      </c>
      <c r="L483" s="45"/>
      <c r="M483" s="220" t="s">
        <v>19</v>
      </c>
      <c r="N483" s="221" t="s">
        <v>43</v>
      </c>
      <c r="O483" s="85"/>
      <c r="P483" s="222">
        <f>O483*H483</f>
        <v>0</v>
      </c>
      <c r="Q483" s="222">
        <v>0.020140000000000002</v>
      </c>
      <c r="R483" s="222">
        <f>Q483*H483</f>
        <v>1.9737200000000001</v>
      </c>
      <c r="S483" s="222">
        <v>0</v>
      </c>
      <c r="T483" s="22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145</v>
      </c>
      <c r="AT483" s="224" t="s">
        <v>132</v>
      </c>
      <c r="AU483" s="224" t="s">
        <v>81</v>
      </c>
      <c r="AY483" s="18" t="s">
        <v>129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8" t="s">
        <v>79</v>
      </c>
      <c r="BK483" s="225">
        <f>ROUND(I483*H483,2)</f>
        <v>0</v>
      </c>
      <c r="BL483" s="18" t="s">
        <v>145</v>
      </c>
      <c r="BM483" s="224" t="s">
        <v>576</v>
      </c>
    </row>
    <row r="484" s="2" customFormat="1">
      <c r="A484" s="39"/>
      <c r="B484" s="40"/>
      <c r="C484" s="41"/>
      <c r="D484" s="226" t="s">
        <v>139</v>
      </c>
      <c r="E484" s="41"/>
      <c r="F484" s="227" t="s">
        <v>577</v>
      </c>
      <c r="G484" s="41"/>
      <c r="H484" s="41"/>
      <c r="I484" s="228"/>
      <c r="J484" s="41"/>
      <c r="K484" s="41"/>
      <c r="L484" s="45"/>
      <c r="M484" s="229"/>
      <c r="N484" s="230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139</v>
      </c>
      <c r="AU484" s="18" t="s">
        <v>81</v>
      </c>
    </row>
    <row r="485" s="2" customFormat="1">
      <c r="A485" s="39"/>
      <c r="B485" s="40"/>
      <c r="C485" s="41"/>
      <c r="D485" s="231" t="s">
        <v>140</v>
      </c>
      <c r="E485" s="41"/>
      <c r="F485" s="232" t="s">
        <v>578</v>
      </c>
      <c r="G485" s="41"/>
      <c r="H485" s="41"/>
      <c r="I485" s="228"/>
      <c r="J485" s="41"/>
      <c r="K485" s="41"/>
      <c r="L485" s="45"/>
      <c r="M485" s="229"/>
      <c r="N485" s="230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140</v>
      </c>
      <c r="AU485" s="18" t="s">
        <v>81</v>
      </c>
    </row>
    <row r="486" s="13" customFormat="1">
      <c r="A486" s="13"/>
      <c r="B486" s="233"/>
      <c r="C486" s="234"/>
      <c r="D486" s="226" t="s">
        <v>142</v>
      </c>
      <c r="E486" s="235" t="s">
        <v>19</v>
      </c>
      <c r="F486" s="236" t="s">
        <v>560</v>
      </c>
      <c r="G486" s="234"/>
      <c r="H486" s="235" t="s">
        <v>19</v>
      </c>
      <c r="I486" s="237"/>
      <c r="J486" s="234"/>
      <c r="K486" s="234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142</v>
      </c>
      <c r="AU486" s="242" t="s">
        <v>81</v>
      </c>
      <c r="AV486" s="13" t="s">
        <v>79</v>
      </c>
      <c r="AW486" s="13" t="s">
        <v>33</v>
      </c>
      <c r="AX486" s="13" t="s">
        <v>72</v>
      </c>
      <c r="AY486" s="242" t="s">
        <v>129</v>
      </c>
    </row>
    <row r="487" s="13" customFormat="1">
      <c r="A487" s="13"/>
      <c r="B487" s="233"/>
      <c r="C487" s="234"/>
      <c r="D487" s="226" t="s">
        <v>142</v>
      </c>
      <c r="E487" s="235" t="s">
        <v>19</v>
      </c>
      <c r="F487" s="236" t="s">
        <v>579</v>
      </c>
      <c r="G487" s="234"/>
      <c r="H487" s="235" t="s">
        <v>19</v>
      </c>
      <c r="I487" s="237"/>
      <c r="J487" s="234"/>
      <c r="K487" s="234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142</v>
      </c>
      <c r="AU487" s="242" t="s">
        <v>81</v>
      </c>
      <c r="AV487" s="13" t="s">
        <v>79</v>
      </c>
      <c r="AW487" s="13" t="s">
        <v>33</v>
      </c>
      <c r="AX487" s="13" t="s">
        <v>72</v>
      </c>
      <c r="AY487" s="242" t="s">
        <v>129</v>
      </c>
    </row>
    <row r="488" s="14" customFormat="1">
      <c r="A488" s="14"/>
      <c r="B488" s="243"/>
      <c r="C488" s="244"/>
      <c r="D488" s="226" t="s">
        <v>142</v>
      </c>
      <c r="E488" s="245" t="s">
        <v>19</v>
      </c>
      <c r="F488" s="246" t="s">
        <v>580</v>
      </c>
      <c r="G488" s="244"/>
      <c r="H488" s="247">
        <v>98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142</v>
      </c>
      <c r="AU488" s="253" t="s">
        <v>81</v>
      </c>
      <c r="AV488" s="14" t="s">
        <v>81</v>
      </c>
      <c r="AW488" s="14" t="s">
        <v>33</v>
      </c>
      <c r="AX488" s="14" t="s">
        <v>72</v>
      </c>
      <c r="AY488" s="253" t="s">
        <v>129</v>
      </c>
    </row>
    <row r="489" s="15" customFormat="1">
      <c r="A489" s="15"/>
      <c r="B489" s="254"/>
      <c r="C489" s="255"/>
      <c r="D489" s="226" t="s">
        <v>142</v>
      </c>
      <c r="E489" s="256" t="s">
        <v>19</v>
      </c>
      <c r="F489" s="257" t="s">
        <v>144</v>
      </c>
      <c r="G489" s="255"/>
      <c r="H489" s="258">
        <v>98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142</v>
      </c>
      <c r="AU489" s="264" t="s">
        <v>81</v>
      </c>
      <c r="AV489" s="15" t="s">
        <v>145</v>
      </c>
      <c r="AW489" s="15" t="s">
        <v>33</v>
      </c>
      <c r="AX489" s="15" t="s">
        <v>79</v>
      </c>
      <c r="AY489" s="264" t="s">
        <v>129</v>
      </c>
    </row>
    <row r="490" s="2" customFormat="1" ht="16.5" customHeight="1">
      <c r="A490" s="39"/>
      <c r="B490" s="40"/>
      <c r="C490" s="213" t="s">
        <v>581</v>
      </c>
      <c r="D490" s="213" t="s">
        <v>132</v>
      </c>
      <c r="E490" s="214" t="s">
        <v>582</v>
      </c>
      <c r="F490" s="215" t="s">
        <v>583</v>
      </c>
      <c r="G490" s="216" t="s">
        <v>223</v>
      </c>
      <c r="H490" s="217">
        <v>98</v>
      </c>
      <c r="I490" s="218"/>
      <c r="J490" s="219">
        <f>ROUND(I490*H490,2)</f>
        <v>0</v>
      </c>
      <c r="K490" s="215" t="s">
        <v>136</v>
      </c>
      <c r="L490" s="45"/>
      <c r="M490" s="220" t="s">
        <v>19</v>
      </c>
      <c r="N490" s="221" t="s">
        <v>43</v>
      </c>
      <c r="O490" s="85"/>
      <c r="P490" s="222">
        <f>O490*H490</f>
        <v>0</v>
      </c>
      <c r="Q490" s="222">
        <v>0.038850000000000003</v>
      </c>
      <c r="R490" s="222">
        <f>Q490*H490</f>
        <v>3.8073000000000001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145</v>
      </c>
      <c r="AT490" s="224" t="s">
        <v>132</v>
      </c>
      <c r="AU490" s="224" t="s">
        <v>81</v>
      </c>
      <c r="AY490" s="18" t="s">
        <v>129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79</v>
      </c>
      <c r="BK490" s="225">
        <f>ROUND(I490*H490,2)</f>
        <v>0</v>
      </c>
      <c r="BL490" s="18" t="s">
        <v>145</v>
      </c>
      <c r="BM490" s="224" t="s">
        <v>584</v>
      </c>
    </row>
    <row r="491" s="2" customFormat="1">
      <c r="A491" s="39"/>
      <c r="B491" s="40"/>
      <c r="C491" s="41"/>
      <c r="D491" s="226" t="s">
        <v>139</v>
      </c>
      <c r="E491" s="41"/>
      <c r="F491" s="227" t="s">
        <v>585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139</v>
      </c>
      <c r="AU491" s="18" t="s">
        <v>81</v>
      </c>
    </row>
    <row r="492" s="2" customFormat="1">
      <c r="A492" s="39"/>
      <c r="B492" s="40"/>
      <c r="C492" s="41"/>
      <c r="D492" s="231" t="s">
        <v>140</v>
      </c>
      <c r="E492" s="41"/>
      <c r="F492" s="232" t="s">
        <v>586</v>
      </c>
      <c r="G492" s="41"/>
      <c r="H492" s="41"/>
      <c r="I492" s="228"/>
      <c r="J492" s="41"/>
      <c r="K492" s="41"/>
      <c r="L492" s="45"/>
      <c r="M492" s="229"/>
      <c r="N492" s="230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140</v>
      </c>
      <c r="AU492" s="18" t="s">
        <v>81</v>
      </c>
    </row>
    <row r="493" s="13" customFormat="1">
      <c r="A493" s="13"/>
      <c r="B493" s="233"/>
      <c r="C493" s="234"/>
      <c r="D493" s="226" t="s">
        <v>142</v>
      </c>
      <c r="E493" s="235" t="s">
        <v>19</v>
      </c>
      <c r="F493" s="236" t="s">
        <v>560</v>
      </c>
      <c r="G493" s="234"/>
      <c r="H493" s="235" t="s">
        <v>19</v>
      </c>
      <c r="I493" s="237"/>
      <c r="J493" s="234"/>
      <c r="K493" s="234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142</v>
      </c>
      <c r="AU493" s="242" t="s">
        <v>81</v>
      </c>
      <c r="AV493" s="13" t="s">
        <v>79</v>
      </c>
      <c r="AW493" s="13" t="s">
        <v>33</v>
      </c>
      <c r="AX493" s="13" t="s">
        <v>72</v>
      </c>
      <c r="AY493" s="242" t="s">
        <v>129</v>
      </c>
    </row>
    <row r="494" s="14" customFormat="1">
      <c r="A494" s="14"/>
      <c r="B494" s="243"/>
      <c r="C494" s="244"/>
      <c r="D494" s="226" t="s">
        <v>142</v>
      </c>
      <c r="E494" s="245" t="s">
        <v>19</v>
      </c>
      <c r="F494" s="246" t="s">
        <v>580</v>
      </c>
      <c r="G494" s="244"/>
      <c r="H494" s="247">
        <v>98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142</v>
      </c>
      <c r="AU494" s="253" t="s">
        <v>81</v>
      </c>
      <c r="AV494" s="14" t="s">
        <v>81</v>
      </c>
      <c r="AW494" s="14" t="s">
        <v>33</v>
      </c>
      <c r="AX494" s="14" t="s">
        <v>72</v>
      </c>
      <c r="AY494" s="253" t="s">
        <v>129</v>
      </c>
    </row>
    <row r="495" s="15" customFormat="1">
      <c r="A495" s="15"/>
      <c r="B495" s="254"/>
      <c r="C495" s="255"/>
      <c r="D495" s="226" t="s">
        <v>142</v>
      </c>
      <c r="E495" s="256" t="s">
        <v>19</v>
      </c>
      <c r="F495" s="257" t="s">
        <v>144</v>
      </c>
      <c r="G495" s="255"/>
      <c r="H495" s="258">
        <v>98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142</v>
      </c>
      <c r="AU495" s="264" t="s">
        <v>81</v>
      </c>
      <c r="AV495" s="15" t="s">
        <v>145</v>
      </c>
      <c r="AW495" s="15" t="s">
        <v>33</v>
      </c>
      <c r="AX495" s="15" t="s">
        <v>79</v>
      </c>
      <c r="AY495" s="264" t="s">
        <v>129</v>
      </c>
    </row>
    <row r="496" s="2" customFormat="1" ht="16.5" customHeight="1">
      <c r="A496" s="39"/>
      <c r="B496" s="40"/>
      <c r="C496" s="213" t="s">
        <v>587</v>
      </c>
      <c r="D496" s="213" t="s">
        <v>132</v>
      </c>
      <c r="E496" s="214" t="s">
        <v>588</v>
      </c>
      <c r="F496" s="215" t="s">
        <v>589</v>
      </c>
      <c r="G496" s="216" t="s">
        <v>223</v>
      </c>
      <c r="H496" s="217">
        <v>196</v>
      </c>
      <c r="I496" s="218"/>
      <c r="J496" s="219">
        <f>ROUND(I496*H496,2)</f>
        <v>0</v>
      </c>
      <c r="K496" s="215" t="s">
        <v>136</v>
      </c>
      <c r="L496" s="45"/>
      <c r="M496" s="220" t="s">
        <v>19</v>
      </c>
      <c r="N496" s="221" t="s">
        <v>43</v>
      </c>
      <c r="O496" s="85"/>
      <c r="P496" s="222">
        <f>O496*H496</f>
        <v>0</v>
      </c>
      <c r="Q496" s="222">
        <v>0</v>
      </c>
      <c r="R496" s="222">
        <f>Q496*H496</f>
        <v>0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145</v>
      </c>
      <c r="AT496" s="224" t="s">
        <v>132</v>
      </c>
      <c r="AU496" s="224" t="s">
        <v>81</v>
      </c>
      <c r="AY496" s="18" t="s">
        <v>129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8" t="s">
        <v>79</v>
      </c>
      <c r="BK496" s="225">
        <f>ROUND(I496*H496,2)</f>
        <v>0</v>
      </c>
      <c r="BL496" s="18" t="s">
        <v>145</v>
      </c>
      <c r="BM496" s="224" t="s">
        <v>590</v>
      </c>
    </row>
    <row r="497" s="2" customFormat="1">
      <c r="A497" s="39"/>
      <c r="B497" s="40"/>
      <c r="C497" s="41"/>
      <c r="D497" s="226" t="s">
        <v>139</v>
      </c>
      <c r="E497" s="41"/>
      <c r="F497" s="227" t="s">
        <v>591</v>
      </c>
      <c r="G497" s="41"/>
      <c r="H497" s="41"/>
      <c r="I497" s="228"/>
      <c r="J497" s="41"/>
      <c r="K497" s="41"/>
      <c r="L497" s="45"/>
      <c r="M497" s="229"/>
      <c r="N497" s="230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139</v>
      </c>
      <c r="AU497" s="18" t="s">
        <v>81</v>
      </c>
    </row>
    <row r="498" s="2" customFormat="1">
      <c r="A498" s="39"/>
      <c r="B498" s="40"/>
      <c r="C498" s="41"/>
      <c r="D498" s="231" t="s">
        <v>140</v>
      </c>
      <c r="E498" s="41"/>
      <c r="F498" s="232" t="s">
        <v>592</v>
      </c>
      <c r="G498" s="41"/>
      <c r="H498" s="41"/>
      <c r="I498" s="228"/>
      <c r="J498" s="41"/>
      <c r="K498" s="41"/>
      <c r="L498" s="45"/>
      <c r="M498" s="229"/>
      <c r="N498" s="230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140</v>
      </c>
      <c r="AU498" s="18" t="s">
        <v>81</v>
      </c>
    </row>
    <row r="499" s="14" customFormat="1">
      <c r="A499" s="14"/>
      <c r="B499" s="243"/>
      <c r="C499" s="244"/>
      <c r="D499" s="226" t="s">
        <v>142</v>
      </c>
      <c r="E499" s="245" t="s">
        <v>19</v>
      </c>
      <c r="F499" s="246" t="s">
        <v>593</v>
      </c>
      <c r="G499" s="244"/>
      <c r="H499" s="247">
        <v>196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3" t="s">
        <v>142</v>
      </c>
      <c r="AU499" s="253" t="s">
        <v>81</v>
      </c>
      <c r="AV499" s="14" t="s">
        <v>81</v>
      </c>
      <c r="AW499" s="14" t="s">
        <v>33</v>
      </c>
      <c r="AX499" s="14" t="s">
        <v>72</v>
      </c>
      <c r="AY499" s="253" t="s">
        <v>129</v>
      </c>
    </row>
    <row r="500" s="15" customFormat="1">
      <c r="A500" s="15"/>
      <c r="B500" s="254"/>
      <c r="C500" s="255"/>
      <c r="D500" s="226" t="s">
        <v>142</v>
      </c>
      <c r="E500" s="256" t="s">
        <v>19</v>
      </c>
      <c r="F500" s="257" t="s">
        <v>144</v>
      </c>
      <c r="G500" s="255"/>
      <c r="H500" s="258">
        <v>196</v>
      </c>
      <c r="I500" s="259"/>
      <c r="J500" s="255"/>
      <c r="K500" s="255"/>
      <c r="L500" s="260"/>
      <c r="M500" s="261"/>
      <c r="N500" s="262"/>
      <c r="O500" s="262"/>
      <c r="P500" s="262"/>
      <c r="Q500" s="262"/>
      <c r="R500" s="262"/>
      <c r="S500" s="262"/>
      <c r="T500" s="263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4" t="s">
        <v>142</v>
      </c>
      <c r="AU500" s="264" t="s">
        <v>81</v>
      </c>
      <c r="AV500" s="15" t="s">
        <v>145</v>
      </c>
      <c r="AW500" s="15" t="s">
        <v>33</v>
      </c>
      <c r="AX500" s="15" t="s">
        <v>79</v>
      </c>
      <c r="AY500" s="264" t="s">
        <v>129</v>
      </c>
    </row>
    <row r="501" s="2" customFormat="1" ht="16.5" customHeight="1">
      <c r="A501" s="39"/>
      <c r="B501" s="40"/>
      <c r="C501" s="213" t="s">
        <v>491</v>
      </c>
      <c r="D501" s="213" t="s">
        <v>132</v>
      </c>
      <c r="E501" s="214" t="s">
        <v>594</v>
      </c>
      <c r="F501" s="215" t="s">
        <v>595</v>
      </c>
      <c r="G501" s="216" t="s">
        <v>223</v>
      </c>
      <c r="H501" s="217">
        <v>98</v>
      </c>
      <c r="I501" s="218"/>
      <c r="J501" s="219">
        <f>ROUND(I501*H501,2)</f>
        <v>0</v>
      </c>
      <c r="K501" s="215" t="s">
        <v>136</v>
      </c>
      <c r="L501" s="45"/>
      <c r="M501" s="220" t="s">
        <v>19</v>
      </c>
      <c r="N501" s="221" t="s">
        <v>43</v>
      </c>
      <c r="O501" s="85"/>
      <c r="P501" s="222">
        <f>O501*H501</f>
        <v>0</v>
      </c>
      <c r="Q501" s="222">
        <v>0.0015299999999999999</v>
      </c>
      <c r="R501" s="222">
        <f>Q501*H501</f>
        <v>0.14993999999999999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145</v>
      </c>
      <c r="AT501" s="224" t="s">
        <v>132</v>
      </c>
      <c r="AU501" s="224" t="s">
        <v>81</v>
      </c>
      <c r="AY501" s="18" t="s">
        <v>129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8" t="s">
        <v>79</v>
      </c>
      <c r="BK501" s="225">
        <f>ROUND(I501*H501,2)</f>
        <v>0</v>
      </c>
      <c r="BL501" s="18" t="s">
        <v>145</v>
      </c>
      <c r="BM501" s="224" t="s">
        <v>596</v>
      </c>
    </row>
    <row r="502" s="2" customFormat="1">
      <c r="A502" s="39"/>
      <c r="B502" s="40"/>
      <c r="C502" s="41"/>
      <c r="D502" s="226" t="s">
        <v>139</v>
      </c>
      <c r="E502" s="41"/>
      <c r="F502" s="227" t="s">
        <v>597</v>
      </c>
      <c r="G502" s="41"/>
      <c r="H502" s="41"/>
      <c r="I502" s="228"/>
      <c r="J502" s="41"/>
      <c r="K502" s="41"/>
      <c r="L502" s="45"/>
      <c r="M502" s="229"/>
      <c r="N502" s="230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139</v>
      </c>
      <c r="AU502" s="18" t="s">
        <v>81</v>
      </c>
    </row>
    <row r="503" s="2" customFormat="1">
      <c r="A503" s="39"/>
      <c r="B503" s="40"/>
      <c r="C503" s="41"/>
      <c r="D503" s="231" t="s">
        <v>140</v>
      </c>
      <c r="E503" s="41"/>
      <c r="F503" s="232" t="s">
        <v>598</v>
      </c>
      <c r="G503" s="41"/>
      <c r="H503" s="41"/>
      <c r="I503" s="228"/>
      <c r="J503" s="41"/>
      <c r="K503" s="41"/>
      <c r="L503" s="45"/>
      <c r="M503" s="229"/>
      <c r="N503" s="230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140</v>
      </c>
      <c r="AU503" s="18" t="s">
        <v>81</v>
      </c>
    </row>
    <row r="504" s="13" customFormat="1">
      <c r="A504" s="13"/>
      <c r="B504" s="233"/>
      <c r="C504" s="234"/>
      <c r="D504" s="226" t="s">
        <v>142</v>
      </c>
      <c r="E504" s="235" t="s">
        <v>19</v>
      </c>
      <c r="F504" s="236" t="s">
        <v>560</v>
      </c>
      <c r="G504" s="234"/>
      <c r="H504" s="235" t="s">
        <v>19</v>
      </c>
      <c r="I504" s="237"/>
      <c r="J504" s="234"/>
      <c r="K504" s="234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142</v>
      </c>
      <c r="AU504" s="242" t="s">
        <v>81</v>
      </c>
      <c r="AV504" s="13" t="s">
        <v>79</v>
      </c>
      <c r="AW504" s="13" t="s">
        <v>33</v>
      </c>
      <c r="AX504" s="13" t="s">
        <v>72</v>
      </c>
      <c r="AY504" s="242" t="s">
        <v>129</v>
      </c>
    </row>
    <row r="505" s="14" customFormat="1">
      <c r="A505" s="14"/>
      <c r="B505" s="243"/>
      <c r="C505" s="244"/>
      <c r="D505" s="226" t="s">
        <v>142</v>
      </c>
      <c r="E505" s="245" t="s">
        <v>19</v>
      </c>
      <c r="F505" s="246" t="s">
        <v>580</v>
      </c>
      <c r="G505" s="244"/>
      <c r="H505" s="247">
        <v>98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142</v>
      </c>
      <c r="AU505" s="253" t="s">
        <v>81</v>
      </c>
      <c r="AV505" s="14" t="s">
        <v>81</v>
      </c>
      <c r="AW505" s="14" t="s">
        <v>33</v>
      </c>
      <c r="AX505" s="14" t="s">
        <v>72</v>
      </c>
      <c r="AY505" s="253" t="s">
        <v>129</v>
      </c>
    </row>
    <row r="506" s="15" customFormat="1">
      <c r="A506" s="15"/>
      <c r="B506" s="254"/>
      <c r="C506" s="255"/>
      <c r="D506" s="226" t="s">
        <v>142</v>
      </c>
      <c r="E506" s="256" t="s">
        <v>19</v>
      </c>
      <c r="F506" s="257" t="s">
        <v>144</v>
      </c>
      <c r="G506" s="255"/>
      <c r="H506" s="258">
        <v>98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142</v>
      </c>
      <c r="AU506" s="264" t="s">
        <v>81</v>
      </c>
      <c r="AV506" s="15" t="s">
        <v>145</v>
      </c>
      <c r="AW506" s="15" t="s">
        <v>33</v>
      </c>
      <c r="AX506" s="15" t="s">
        <v>79</v>
      </c>
      <c r="AY506" s="264" t="s">
        <v>129</v>
      </c>
    </row>
    <row r="507" s="2" customFormat="1" ht="16.5" customHeight="1">
      <c r="A507" s="39"/>
      <c r="B507" s="40"/>
      <c r="C507" s="213" t="s">
        <v>599</v>
      </c>
      <c r="D507" s="213" t="s">
        <v>132</v>
      </c>
      <c r="E507" s="214" t="s">
        <v>600</v>
      </c>
      <c r="F507" s="215" t="s">
        <v>601</v>
      </c>
      <c r="G507" s="216" t="s">
        <v>223</v>
      </c>
      <c r="H507" s="217">
        <v>98</v>
      </c>
      <c r="I507" s="218"/>
      <c r="J507" s="219">
        <f>ROUND(I507*H507,2)</f>
        <v>0</v>
      </c>
      <c r="K507" s="215" t="s">
        <v>136</v>
      </c>
      <c r="L507" s="45"/>
      <c r="M507" s="220" t="s">
        <v>19</v>
      </c>
      <c r="N507" s="221" t="s">
        <v>43</v>
      </c>
      <c r="O507" s="85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145</v>
      </c>
      <c r="AT507" s="224" t="s">
        <v>132</v>
      </c>
      <c r="AU507" s="224" t="s">
        <v>81</v>
      </c>
      <c r="AY507" s="18" t="s">
        <v>129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8" t="s">
        <v>79</v>
      </c>
      <c r="BK507" s="225">
        <f>ROUND(I507*H507,2)</f>
        <v>0</v>
      </c>
      <c r="BL507" s="18" t="s">
        <v>145</v>
      </c>
      <c r="BM507" s="224" t="s">
        <v>602</v>
      </c>
    </row>
    <row r="508" s="2" customFormat="1">
      <c r="A508" s="39"/>
      <c r="B508" s="40"/>
      <c r="C508" s="41"/>
      <c r="D508" s="226" t="s">
        <v>139</v>
      </c>
      <c r="E508" s="41"/>
      <c r="F508" s="227" t="s">
        <v>603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139</v>
      </c>
      <c r="AU508" s="18" t="s">
        <v>81</v>
      </c>
    </row>
    <row r="509" s="2" customFormat="1">
      <c r="A509" s="39"/>
      <c r="B509" s="40"/>
      <c r="C509" s="41"/>
      <c r="D509" s="231" t="s">
        <v>140</v>
      </c>
      <c r="E509" s="41"/>
      <c r="F509" s="232" t="s">
        <v>604</v>
      </c>
      <c r="G509" s="41"/>
      <c r="H509" s="41"/>
      <c r="I509" s="228"/>
      <c r="J509" s="41"/>
      <c r="K509" s="41"/>
      <c r="L509" s="45"/>
      <c r="M509" s="229"/>
      <c r="N509" s="230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140</v>
      </c>
      <c r="AU509" s="18" t="s">
        <v>81</v>
      </c>
    </row>
    <row r="510" s="2" customFormat="1" ht="16.5" customHeight="1">
      <c r="A510" s="39"/>
      <c r="B510" s="40"/>
      <c r="C510" s="213" t="s">
        <v>605</v>
      </c>
      <c r="D510" s="213" t="s">
        <v>132</v>
      </c>
      <c r="E510" s="214" t="s">
        <v>606</v>
      </c>
      <c r="F510" s="215" t="s">
        <v>607</v>
      </c>
      <c r="G510" s="216" t="s">
        <v>223</v>
      </c>
      <c r="H510" s="217">
        <v>196</v>
      </c>
      <c r="I510" s="218"/>
      <c r="J510" s="219">
        <f>ROUND(I510*H510,2)</f>
        <v>0</v>
      </c>
      <c r="K510" s="215" t="s">
        <v>136</v>
      </c>
      <c r="L510" s="45"/>
      <c r="M510" s="220" t="s">
        <v>19</v>
      </c>
      <c r="N510" s="221" t="s">
        <v>43</v>
      </c>
      <c r="O510" s="85"/>
      <c r="P510" s="222">
        <f>O510*H510</f>
        <v>0</v>
      </c>
      <c r="Q510" s="222">
        <v>0.0020999999999999999</v>
      </c>
      <c r="R510" s="222">
        <f>Q510*H510</f>
        <v>0.41159999999999997</v>
      </c>
      <c r="S510" s="222">
        <v>0</v>
      </c>
      <c r="T510" s="223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4" t="s">
        <v>145</v>
      </c>
      <c r="AT510" s="224" t="s">
        <v>132</v>
      </c>
      <c r="AU510" s="224" t="s">
        <v>81</v>
      </c>
      <c r="AY510" s="18" t="s">
        <v>129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8" t="s">
        <v>79</v>
      </c>
      <c r="BK510" s="225">
        <f>ROUND(I510*H510,2)</f>
        <v>0</v>
      </c>
      <c r="BL510" s="18" t="s">
        <v>145</v>
      </c>
      <c r="BM510" s="224" t="s">
        <v>608</v>
      </c>
    </row>
    <row r="511" s="2" customFormat="1">
      <c r="A511" s="39"/>
      <c r="B511" s="40"/>
      <c r="C511" s="41"/>
      <c r="D511" s="226" t="s">
        <v>139</v>
      </c>
      <c r="E511" s="41"/>
      <c r="F511" s="227" t="s">
        <v>609</v>
      </c>
      <c r="G511" s="41"/>
      <c r="H511" s="41"/>
      <c r="I511" s="228"/>
      <c r="J511" s="41"/>
      <c r="K511" s="41"/>
      <c r="L511" s="45"/>
      <c r="M511" s="229"/>
      <c r="N511" s="230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139</v>
      </c>
      <c r="AU511" s="18" t="s">
        <v>81</v>
      </c>
    </row>
    <row r="512" s="2" customFormat="1">
      <c r="A512" s="39"/>
      <c r="B512" s="40"/>
      <c r="C512" s="41"/>
      <c r="D512" s="231" t="s">
        <v>140</v>
      </c>
      <c r="E512" s="41"/>
      <c r="F512" s="232" t="s">
        <v>610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140</v>
      </c>
      <c r="AU512" s="18" t="s">
        <v>81</v>
      </c>
    </row>
    <row r="513" s="13" customFormat="1">
      <c r="A513" s="13"/>
      <c r="B513" s="233"/>
      <c r="C513" s="234"/>
      <c r="D513" s="226" t="s">
        <v>142</v>
      </c>
      <c r="E513" s="235" t="s">
        <v>19</v>
      </c>
      <c r="F513" s="236" t="s">
        <v>560</v>
      </c>
      <c r="G513" s="234"/>
      <c r="H513" s="235" t="s">
        <v>19</v>
      </c>
      <c r="I513" s="237"/>
      <c r="J513" s="234"/>
      <c r="K513" s="234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142</v>
      </c>
      <c r="AU513" s="242" t="s">
        <v>81</v>
      </c>
      <c r="AV513" s="13" t="s">
        <v>79</v>
      </c>
      <c r="AW513" s="13" t="s">
        <v>33</v>
      </c>
      <c r="AX513" s="13" t="s">
        <v>72</v>
      </c>
      <c r="AY513" s="242" t="s">
        <v>129</v>
      </c>
    </row>
    <row r="514" s="14" customFormat="1">
      <c r="A514" s="14"/>
      <c r="B514" s="243"/>
      <c r="C514" s="244"/>
      <c r="D514" s="226" t="s">
        <v>142</v>
      </c>
      <c r="E514" s="245" t="s">
        <v>19</v>
      </c>
      <c r="F514" s="246" t="s">
        <v>611</v>
      </c>
      <c r="G514" s="244"/>
      <c r="H514" s="247">
        <v>196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142</v>
      </c>
      <c r="AU514" s="253" t="s">
        <v>81</v>
      </c>
      <c r="AV514" s="14" t="s">
        <v>81</v>
      </c>
      <c r="AW514" s="14" t="s">
        <v>33</v>
      </c>
      <c r="AX514" s="14" t="s">
        <v>72</v>
      </c>
      <c r="AY514" s="253" t="s">
        <v>129</v>
      </c>
    </row>
    <row r="515" s="15" customFormat="1">
      <c r="A515" s="15"/>
      <c r="B515" s="254"/>
      <c r="C515" s="255"/>
      <c r="D515" s="226" t="s">
        <v>142</v>
      </c>
      <c r="E515" s="256" t="s">
        <v>19</v>
      </c>
      <c r="F515" s="257" t="s">
        <v>144</v>
      </c>
      <c r="G515" s="255"/>
      <c r="H515" s="258">
        <v>196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142</v>
      </c>
      <c r="AU515" s="264" t="s">
        <v>81</v>
      </c>
      <c r="AV515" s="15" t="s">
        <v>145</v>
      </c>
      <c r="AW515" s="15" t="s">
        <v>33</v>
      </c>
      <c r="AX515" s="15" t="s">
        <v>79</v>
      </c>
      <c r="AY515" s="264" t="s">
        <v>129</v>
      </c>
    </row>
    <row r="516" s="2" customFormat="1" ht="16.5" customHeight="1">
      <c r="A516" s="39"/>
      <c r="B516" s="40"/>
      <c r="C516" s="213" t="s">
        <v>612</v>
      </c>
      <c r="D516" s="213" t="s">
        <v>132</v>
      </c>
      <c r="E516" s="214" t="s">
        <v>613</v>
      </c>
      <c r="F516" s="215" t="s">
        <v>614</v>
      </c>
      <c r="G516" s="216" t="s">
        <v>223</v>
      </c>
      <c r="H516" s="217">
        <v>196</v>
      </c>
      <c r="I516" s="218"/>
      <c r="J516" s="219">
        <f>ROUND(I516*H516,2)</f>
        <v>0</v>
      </c>
      <c r="K516" s="215" t="s">
        <v>136</v>
      </c>
      <c r="L516" s="45"/>
      <c r="M516" s="220" t="s">
        <v>19</v>
      </c>
      <c r="N516" s="221" t="s">
        <v>43</v>
      </c>
      <c r="O516" s="85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4" t="s">
        <v>145</v>
      </c>
      <c r="AT516" s="224" t="s">
        <v>132</v>
      </c>
      <c r="AU516" s="224" t="s">
        <v>81</v>
      </c>
      <c r="AY516" s="18" t="s">
        <v>129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8" t="s">
        <v>79</v>
      </c>
      <c r="BK516" s="225">
        <f>ROUND(I516*H516,2)</f>
        <v>0</v>
      </c>
      <c r="BL516" s="18" t="s">
        <v>145</v>
      </c>
      <c r="BM516" s="224" t="s">
        <v>615</v>
      </c>
    </row>
    <row r="517" s="2" customFormat="1">
      <c r="A517" s="39"/>
      <c r="B517" s="40"/>
      <c r="C517" s="41"/>
      <c r="D517" s="226" t="s">
        <v>139</v>
      </c>
      <c r="E517" s="41"/>
      <c r="F517" s="227" t="s">
        <v>616</v>
      </c>
      <c r="G517" s="41"/>
      <c r="H517" s="41"/>
      <c r="I517" s="228"/>
      <c r="J517" s="41"/>
      <c r="K517" s="41"/>
      <c r="L517" s="45"/>
      <c r="M517" s="229"/>
      <c r="N517" s="230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139</v>
      </c>
      <c r="AU517" s="18" t="s">
        <v>81</v>
      </c>
    </row>
    <row r="518" s="2" customFormat="1">
      <c r="A518" s="39"/>
      <c r="B518" s="40"/>
      <c r="C518" s="41"/>
      <c r="D518" s="231" t="s">
        <v>140</v>
      </c>
      <c r="E518" s="41"/>
      <c r="F518" s="232" t="s">
        <v>617</v>
      </c>
      <c r="G518" s="41"/>
      <c r="H518" s="41"/>
      <c r="I518" s="228"/>
      <c r="J518" s="41"/>
      <c r="K518" s="41"/>
      <c r="L518" s="45"/>
      <c r="M518" s="229"/>
      <c r="N518" s="230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140</v>
      </c>
      <c r="AU518" s="18" t="s">
        <v>81</v>
      </c>
    </row>
    <row r="519" s="2" customFormat="1" ht="24.15" customHeight="1">
      <c r="A519" s="39"/>
      <c r="B519" s="40"/>
      <c r="C519" s="213" t="s">
        <v>618</v>
      </c>
      <c r="D519" s="213" t="s">
        <v>132</v>
      </c>
      <c r="E519" s="214" t="s">
        <v>619</v>
      </c>
      <c r="F519" s="215" t="s">
        <v>620</v>
      </c>
      <c r="G519" s="216" t="s">
        <v>135</v>
      </c>
      <c r="H519" s="217">
        <v>1</v>
      </c>
      <c r="I519" s="218"/>
      <c r="J519" s="219">
        <f>ROUND(I519*H519,2)</f>
        <v>0</v>
      </c>
      <c r="K519" s="215" t="s">
        <v>19</v>
      </c>
      <c r="L519" s="45"/>
      <c r="M519" s="220" t="s">
        <v>19</v>
      </c>
      <c r="N519" s="221" t="s">
        <v>43</v>
      </c>
      <c r="O519" s="85"/>
      <c r="P519" s="222">
        <f>O519*H519</f>
        <v>0</v>
      </c>
      <c r="Q519" s="222">
        <v>0</v>
      </c>
      <c r="R519" s="222">
        <f>Q519*H519</f>
        <v>0</v>
      </c>
      <c r="S519" s="222">
        <v>0</v>
      </c>
      <c r="T519" s="223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4" t="s">
        <v>145</v>
      </c>
      <c r="AT519" s="224" t="s">
        <v>132</v>
      </c>
      <c r="AU519" s="224" t="s">
        <v>81</v>
      </c>
      <c r="AY519" s="18" t="s">
        <v>129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8" t="s">
        <v>79</v>
      </c>
      <c r="BK519" s="225">
        <f>ROUND(I519*H519,2)</f>
        <v>0</v>
      </c>
      <c r="BL519" s="18" t="s">
        <v>145</v>
      </c>
      <c r="BM519" s="224" t="s">
        <v>621</v>
      </c>
    </row>
    <row r="520" s="2" customFormat="1">
      <c r="A520" s="39"/>
      <c r="B520" s="40"/>
      <c r="C520" s="41"/>
      <c r="D520" s="226" t="s">
        <v>139</v>
      </c>
      <c r="E520" s="41"/>
      <c r="F520" s="227" t="s">
        <v>620</v>
      </c>
      <c r="G520" s="41"/>
      <c r="H520" s="41"/>
      <c r="I520" s="228"/>
      <c r="J520" s="41"/>
      <c r="K520" s="41"/>
      <c r="L520" s="45"/>
      <c r="M520" s="229"/>
      <c r="N520" s="230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139</v>
      </c>
      <c r="AU520" s="18" t="s">
        <v>81</v>
      </c>
    </row>
    <row r="521" s="13" customFormat="1">
      <c r="A521" s="13"/>
      <c r="B521" s="233"/>
      <c r="C521" s="234"/>
      <c r="D521" s="226" t="s">
        <v>142</v>
      </c>
      <c r="E521" s="235" t="s">
        <v>19</v>
      </c>
      <c r="F521" s="236" t="s">
        <v>242</v>
      </c>
      <c r="G521" s="234"/>
      <c r="H521" s="235" t="s">
        <v>19</v>
      </c>
      <c r="I521" s="237"/>
      <c r="J521" s="234"/>
      <c r="K521" s="234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142</v>
      </c>
      <c r="AU521" s="242" t="s">
        <v>81</v>
      </c>
      <c r="AV521" s="13" t="s">
        <v>79</v>
      </c>
      <c r="AW521" s="13" t="s">
        <v>33</v>
      </c>
      <c r="AX521" s="13" t="s">
        <v>72</v>
      </c>
      <c r="AY521" s="242" t="s">
        <v>129</v>
      </c>
    </row>
    <row r="522" s="14" customFormat="1">
      <c r="A522" s="14"/>
      <c r="B522" s="243"/>
      <c r="C522" s="244"/>
      <c r="D522" s="226" t="s">
        <v>142</v>
      </c>
      <c r="E522" s="245" t="s">
        <v>19</v>
      </c>
      <c r="F522" s="246" t="s">
        <v>79</v>
      </c>
      <c r="G522" s="244"/>
      <c r="H522" s="247">
        <v>1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142</v>
      </c>
      <c r="AU522" s="253" t="s">
        <v>81</v>
      </c>
      <c r="AV522" s="14" t="s">
        <v>81</v>
      </c>
      <c r="AW522" s="14" t="s">
        <v>33</v>
      </c>
      <c r="AX522" s="14" t="s">
        <v>72</v>
      </c>
      <c r="AY522" s="253" t="s">
        <v>129</v>
      </c>
    </row>
    <row r="523" s="15" customFormat="1">
      <c r="A523" s="15"/>
      <c r="B523" s="254"/>
      <c r="C523" s="255"/>
      <c r="D523" s="226" t="s">
        <v>142</v>
      </c>
      <c r="E523" s="256" t="s">
        <v>19</v>
      </c>
      <c r="F523" s="257" t="s">
        <v>144</v>
      </c>
      <c r="G523" s="255"/>
      <c r="H523" s="258">
        <v>1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4" t="s">
        <v>142</v>
      </c>
      <c r="AU523" s="264" t="s">
        <v>81</v>
      </c>
      <c r="AV523" s="15" t="s">
        <v>145</v>
      </c>
      <c r="AW523" s="15" t="s">
        <v>33</v>
      </c>
      <c r="AX523" s="15" t="s">
        <v>79</v>
      </c>
      <c r="AY523" s="264" t="s">
        <v>129</v>
      </c>
    </row>
    <row r="524" s="12" customFormat="1" ht="22.8" customHeight="1">
      <c r="A524" s="12"/>
      <c r="B524" s="197"/>
      <c r="C524" s="198"/>
      <c r="D524" s="199" t="s">
        <v>71</v>
      </c>
      <c r="E524" s="211" t="s">
        <v>622</v>
      </c>
      <c r="F524" s="211" t="s">
        <v>623</v>
      </c>
      <c r="G524" s="198"/>
      <c r="H524" s="198"/>
      <c r="I524" s="201"/>
      <c r="J524" s="212">
        <f>BK524</f>
        <v>0</v>
      </c>
      <c r="K524" s="198"/>
      <c r="L524" s="203"/>
      <c r="M524" s="204"/>
      <c r="N524" s="205"/>
      <c r="O524" s="205"/>
      <c r="P524" s="206">
        <f>SUM(P525:P554)</f>
        <v>0</v>
      </c>
      <c r="Q524" s="205"/>
      <c r="R524" s="206">
        <f>SUM(R525:R554)</f>
        <v>0</v>
      </c>
      <c r="S524" s="205"/>
      <c r="T524" s="207">
        <f>SUM(T525:T554)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8" t="s">
        <v>79</v>
      </c>
      <c r="AT524" s="209" t="s">
        <v>71</v>
      </c>
      <c r="AU524" s="209" t="s">
        <v>79</v>
      </c>
      <c r="AY524" s="208" t="s">
        <v>129</v>
      </c>
      <c r="BK524" s="210">
        <f>SUM(BK525:BK554)</f>
        <v>0</v>
      </c>
    </row>
    <row r="525" s="2" customFormat="1" ht="16.5" customHeight="1">
      <c r="A525" s="39"/>
      <c r="B525" s="40"/>
      <c r="C525" s="213" t="s">
        <v>624</v>
      </c>
      <c r="D525" s="213" t="s">
        <v>132</v>
      </c>
      <c r="E525" s="214" t="s">
        <v>625</v>
      </c>
      <c r="F525" s="215" t="s">
        <v>626</v>
      </c>
      <c r="G525" s="216" t="s">
        <v>272</v>
      </c>
      <c r="H525" s="217">
        <v>4.9189999999999996</v>
      </c>
      <c r="I525" s="218"/>
      <c r="J525" s="219">
        <f>ROUND(I525*H525,2)</f>
        <v>0</v>
      </c>
      <c r="K525" s="215" t="s">
        <v>136</v>
      </c>
      <c r="L525" s="45"/>
      <c r="M525" s="220" t="s">
        <v>19</v>
      </c>
      <c r="N525" s="221" t="s">
        <v>43</v>
      </c>
      <c r="O525" s="85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145</v>
      </c>
      <c r="AT525" s="224" t="s">
        <v>132</v>
      </c>
      <c r="AU525" s="224" t="s">
        <v>81</v>
      </c>
      <c r="AY525" s="18" t="s">
        <v>129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8" t="s">
        <v>79</v>
      </c>
      <c r="BK525" s="225">
        <f>ROUND(I525*H525,2)</f>
        <v>0</v>
      </c>
      <c r="BL525" s="18" t="s">
        <v>145</v>
      </c>
      <c r="BM525" s="224" t="s">
        <v>627</v>
      </c>
    </row>
    <row r="526" s="2" customFormat="1">
      <c r="A526" s="39"/>
      <c r="B526" s="40"/>
      <c r="C526" s="41"/>
      <c r="D526" s="226" t="s">
        <v>139</v>
      </c>
      <c r="E526" s="41"/>
      <c r="F526" s="227" t="s">
        <v>628</v>
      </c>
      <c r="G526" s="41"/>
      <c r="H526" s="41"/>
      <c r="I526" s="228"/>
      <c r="J526" s="41"/>
      <c r="K526" s="41"/>
      <c r="L526" s="45"/>
      <c r="M526" s="229"/>
      <c r="N526" s="230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139</v>
      </c>
      <c r="AU526" s="18" t="s">
        <v>81</v>
      </c>
    </row>
    <row r="527" s="2" customFormat="1">
      <c r="A527" s="39"/>
      <c r="B527" s="40"/>
      <c r="C527" s="41"/>
      <c r="D527" s="231" t="s">
        <v>140</v>
      </c>
      <c r="E527" s="41"/>
      <c r="F527" s="232" t="s">
        <v>629</v>
      </c>
      <c r="G527" s="41"/>
      <c r="H527" s="41"/>
      <c r="I527" s="228"/>
      <c r="J527" s="41"/>
      <c r="K527" s="41"/>
      <c r="L527" s="45"/>
      <c r="M527" s="229"/>
      <c r="N527" s="230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140</v>
      </c>
      <c r="AU527" s="18" t="s">
        <v>81</v>
      </c>
    </row>
    <row r="528" s="2" customFormat="1" ht="16.5" customHeight="1">
      <c r="A528" s="39"/>
      <c r="B528" s="40"/>
      <c r="C528" s="213" t="s">
        <v>630</v>
      </c>
      <c r="D528" s="213" t="s">
        <v>132</v>
      </c>
      <c r="E528" s="214" t="s">
        <v>631</v>
      </c>
      <c r="F528" s="215" t="s">
        <v>632</v>
      </c>
      <c r="G528" s="216" t="s">
        <v>272</v>
      </c>
      <c r="H528" s="217">
        <v>4.9189999999999996</v>
      </c>
      <c r="I528" s="218"/>
      <c r="J528" s="219">
        <f>ROUND(I528*H528,2)</f>
        <v>0</v>
      </c>
      <c r="K528" s="215" t="s">
        <v>136</v>
      </c>
      <c r="L528" s="45"/>
      <c r="M528" s="220" t="s">
        <v>19</v>
      </c>
      <c r="N528" s="221" t="s">
        <v>43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145</v>
      </c>
      <c r="AT528" s="224" t="s">
        <v>132</v>
      </c>
      <c r="AU528" s="224" t="s">
        <v>81</v>
      </c>
      <c r="AY528" s="18" t="s">
        <v>129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8" t="s">
        <v>79</v>
      </c>
      <c r="BK528" s="225">
        <f>ROUND(I528*H528,2)</f>
        <v>0</v>
      </c>
      <c r="BL528" s="18" t="s">
        <v>145</v>
      </c>
      <c r="BM528" s="224" t="s">
        <v>633</v>
      </c>
    </row>
    <row r="529" s="2" customFormat="1">
      <c r="A529" s="39"/>
      <c r="B529" s="40"/>
      <c r="C529" s="41"/>
      <c r="D529" s="226" t="s">
        <v>139</v>
      </c>
      <c r="E529" s="41"/>
      <c r="F529" s="227" t="s">
        <v>634</v>
      </c>
      <c r="G529" s="41"/>
      <c r="H529" s="41"/>
      <c r="I529" s="228"/>
      <c r="J529" s="41"/>
      <c r="K529" s="41"/>
      <c r="L529" s="45"/>
      <c r="M529" s="229"/>
      <c r="N529" s="230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139</v>
      </c>
      <c r="AU529" s="18" t="s">
        <v>81</v>
      </c>
    </row>
    <row r="530" s="2" customFormat="1">
      <c r="A530" s="39"/>
      <c r="B530" s="40"/>
      <c r="C530" s="41"/>
      <c r="D530" s="231" t="s">
        <v>140</v>
      </c>
      <c r="E530" s="41"/>
      <c r="F530" s="232" t="s">
        <v>635</v>
      </c>
      <c r="G530" s="41"/>
      <c r="H530" s="41"/>
      <c r="I530" s="228"/>
      <c r="J530" s="41"/>
      <c r="K530" s="41"/>
      <c r="L530" s="45"/>
      <c r="M530" s="229"/>
      <c r="N530" s="230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140</v>
      </c>
      <c r="AU530" s="18" t="s">
        <v>81</v>
      </c>
    </row>
    <row r="531" s="2" customFormat="1" ht="16.5" customHeight="1">
      <c r="A531" s="39"/>
      <c r="B531" s="40"/>
      <c r="C531" s="213" t="s">
        <v>636</v>
      </c>
      <c r="D531" s="213" t="s">
        <v>132</v>
      </c>
      <c r="E531" s="214" t="s">
        <v>637</v>
      </c>
      <c r="F531" s="215" t="s">
        <v>638</v>
      </c>
      <c r="G531" s="216" t="s">
        <v>272</v>
      </c>
      <c r="H531" s="217">
        <v>93.460999999999999</v>
      </c>
      <c r="I531" s="218"/>
      <c r="J531" s="219">
        <f>ROUND(I531*H531,2)</f>
        <v>0</v>
      </c>
      <c r="K531" s="215" t="s">
        <v>136</v>
      </c>
      <c r="L531" s="45"/>
      <c r="M531" s="220" t="s">
        <v>19</v>
      </c>
      <c r="N531" s="221" t="s">
        <v>43</v>
      </c>
      <c r="O531" s="85"/>
      <c r="P531" s="222">
        <f>O531*H531</f>
        <v>0</v>
      </c>
      <c r="Q531" s="222">
        <v>0</v>
      </c>
      <c r="R531" s="222">
        <f>Q531*H531</f>
        <v>0</v>
      </c>
      <c r="S531" s="222">
        <v>0</v>
      </c>
      <c r="T531" s="223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4" t="s">
        <v>145</v>
      </c>
      <c r="AT531" s="224" t="s">
        <v>132</v>
      </c>
      <c r="AU531" s="224" t="s">
        <v>81</v>
      </c>
      <c r="AY531" s="18" t="s">
        <v>129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8" t="s">
        <v>79</v>
      </c>
      <c r="BK531" s="225">
        <f>ROUND(I531*H531,2)</f>
        <v>0</v>
      </c>
      <c r="BL531" s="18" t="s">
        <v>145</v>
      </c>
      <c r="BM531" s="224" t="s">
        <v>639</v>
      </c>
    </row>
    <row r="532" s="2" customFormat="1">
      <c r="A532" s="39"/>
      <c r="B532" s="40"/>
      <c r="C532" s="41"/>
      <c r="D532" s="226" t="s">
        <v>139</v>
      </c>
      <c r="E532" s="41"/>
      <c r="F532" s="227" t="s">
        <v>640</v>
      </c>
      <c r="G532" s="41"/>
      <c r="H532" s="41"/>
      <c r="I532" s="228"/>
      <c r="J532" s="41"/>
      <c r="K532" s="41"/>
      <c r="L532" s="45"/>
      <c r="M532" s="229"/>
      <c r="N532" s="230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139</v>
      </c>
      <c r="AU532" s="18" t="s">
        <v>81</v>
      </c>
    </row>
    <row r="533" s="2" customFormat="1">
      <c r="A533" s="39"/>
      <c r="B533" s="40"/>
      <c r="C533" s="41"/>
      <c r="D533" s="231" t="s">
        <v>140</v>
      </c>
      <c r="E533" s="41"/>
      <c r="F533" s="232" t="s">
        <v>641</v>
      </c>
      <c r="G533" s="41"/>
      <c r="H533" s="41"/>
      <c r="I533" s="228"/>
      <c r="J533" s="41"/>
      <c r="K533" s="41"/>
      <c r="L533" s="45"/>
      <c r="M533" s="229"/>
      <c r="N533" s="230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140</v>
      </c>
      <c r="AU533" s="18" t="s">
        <v>81</v>
      </c>
    </row>
    <row r="534" s="14" customFormat="1">
      <c r="A534" s="14"/>
      <c r="B534" s="243"/>
      <c r="C534" s="244"/>
      <c r="D534" s="226" t="s">
        <v>142</v>
      </c>
      <c r="E534" s="244"/>
      <c r="F534" s="246" t="s">
        <v>642</v>
      </c>
      <c r="G534" s="244"/>
      <c r="H534" s="247">
        <v>93.460999999999999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142</v>
      </c>
      <c r="AU534" s="253" t="s">
        <v>81</v>
      </c>
      <c r="AV534" s="14" t="s">
        <v>81</v>
      </c>
      <c r="AW534" s="14" t="s">
        <v>4</v>
      </c>
      <c r="AX534" s="14" t="s">
        <v>79</v>
      </c>
      <c r="AY534" s="253" t="s">
        <v>129</v>
      </c>
    </row>
    <row r="535" s="2" customFormat="1" ht="21.75" customHeight="1">
      <c r="A535" s="39"/>
      <c r="B535" s="40"/>
      <c r="C535" s="213" t="s">
        <v>643</v>
      </c>
      <c r="D535" s="213" t="s">
        <v>132</v>
      </c>
      <c r="E535" s="214" t="s">
        <v>644</v>
      </c>
      <c r="F535" s="215" t="s">
        <v>645</v>
      </c>
      <c r="G535" s="216" t="s">
        <v>272</v>
      </c>
      <c r="H535" s="217">
        <v>2.1869999999999998</v>
      </c>
      <c r="I535" s="218"/>
      <c r="J535" s="219">
        <f>ROUND(I535*H535,2)</f>
        <v>0</v>
      </c>
      <c r="K535" s="215" t="s">
        <v>136</v>
      </c>
      <c r="L535" s="45"/>
      <c r="M535" s="220" t="s">
        <v>19</v>
      </c>
      <c r="N535" s="221" t="s">
        <v>43</v>
      </c>
      <c r="O535" s="85"/>
      <c r="P535" s="222">
        <f>O535*H535</f>
        <v>0</v>
      </c>
      <c r="Q535" s="222">
        <v>0</v>
      </c>
      <c r="R535" s="222">
        <f>Q535*H535</f>
        <v>0</v>
      </c>
      <c r="S535" s="222">
        <v>0</v>
      </c>
      <c r="T535" s="223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4" t="s">
        <v>145</v>
      </c>
      <c r="AT535" s="224" t="s">
        <v>132</v>
      </c>
      <c r="AU535" s="224" t="s">
        <v>81</v>
      </c>
      <c r="AY535" s="18" t="s">
        <v>129</v>
      </c>
      <c r="BE535" s="225">
        <f>IF(N535="základní",J535,0)</f>
        <v>0</v>
      </c>
      <c r="BF535" s="225">
        <f>IF(N535="snížená",J535,0)</f>
        <v>0</v>
      </c>
      <c r="BG535" s="225">
        <f>IF(N535="zákl. přenesená",J535,0)</f>
        <v>0</v>
      </c>
      <c r="BH535" s="225">
        <f>IF(N535="sníž. přenesená",J535,0)</f>
        <v>0</v>
      </c>
      <c r="BI535" s="225">
        <f>IF(N535="nulová",J535,0)</f>
        <v>0</v>
      </c>
      <c r="BJ535" s="18" t="s">
        <v>79</v>
      </c>
      <c r="BK535" s="225">
        <f>ROUND(I535*H535,2)</f>
        <v>0</v>
      </c>
      <c r="BL535" s="18" t="s">
        <v>145</v>
      </c>
      <c r="BM535" s="224" t="s">
        <v>646</v>
      </c>
    </row>
    <row r="536" s="2" customFormat="1">
      <c r="A536" s="39"/>
      <c r="B536" s="40"/>
      <c r="C536" s="41"/>
      <c r="D536" s="226" t="s">
        <v>139</v>
      </c>
      <c r="E536" s="41"/>
      <c r="F536" s="227" t="s">
        <v>647</v>
      </c>
      <c r="G536" s="41"/>
      <c r="H536" s="41"/>
      <c r="I536" s="228"/>
      <c r="J536" s="41"/>
      <c r="K536" s="41"/>
      <c r="L536" s="45"/>
      <c r="M536" s="229"/>
      <c r="N536" s="230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139</v>
      </c>
      <c r="AU536" s="18" t="s">
        <v>81</v>
      </c>
    </row>
    <row r="537" s="2" customFormat="1">
      <c r="A537" s="39"/>
      <c r="B537" s="40"/>
      <c r="C537" s="41"/>
      <c r="D537" s="231" t="s">
        <v>140</v>
      </c>
      <c r="E537" s="41"/>
      <c r="F537" s="232" t="s">
        <v>648</v>
      </c>
      <c r="G537" s="41"/>
      <c r="H537" s="41"/>
      <c r="I537" s="228"/>
      <c r="J537" s="41"/>
      <c r="K537" s="41"/>
      <c r="L537" s="45"/>
      <c r="M537" s="229"/>
      <c r="N537" s="230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140</v>
      </c>
      <c r="AU537" s="18" t="s">
        <v>81</v>
      </c>
    </row>
    <row r="538" s="14" customFormat="1">
      <c r="A538" s="14"/>
      <c r="B538" s="243"/>
      <c r="C538" s="244"/>
      <c r="D538" s="226" t="s">
        <v>142</v>
      </c>
      <c r="E538" s="245" t="s">
        <v>19</v>
      </c>
      <c r="F538" s="246" t="s">
        <v>649</v>
      </c>
      <c r="G538" s="244"/>
      <c r="H538" s="247">
        <v>2.1869999999999998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142</v>
      </c>
      <c r="AU538" s="253" t="s">
        <v>81</v>
      </c>
      <c r="AV538" s="14" t="s">
        <v>81</v>
      </c>
      <c r="AW538" s="14" t="s">
        <v>33</v>
      </c>
      <c r="AX538" s="14" t="s">
        <v>72</v>
      </c>
      <c r="AY538" s="253" t="s">
        <v>129</v>
      </c>
    </row>
    <row r="539" s="15" customFormat="1">
      <c r="A539" s="15"/>
      <c r="B539" s="254"/>
      <c r="C539" s="255"/>
      <c r="D539" s="226" t="s">
        <v>142</v>
      </c>
      <c r="E539" s="256" t="s">
        <v>19</v>
      </c>
      <c r="F539" s="257" t="s">
        <v>144</v>
      </c>
      <c r="G539" s="255"/>
      <c r="H539" s="258">
        <v>2.1869999999999998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4" t="s">
        <v>142</v>
      </c>
      <c r="AU539" s="264" t="s">
        <v>81</v>
      </c>
      <c r="AV539" s="15" t="s">
        <v>145</v>
      </c>
      <c r="AW539" s="15" t="s">
        <v>33</v>
      </c>
      <c r="AX539" s="15" t="s">
        <v>79</v>
      </c>
      <c r="AY539" s="264" t="s">
        <v>129</v>
      </c>
    </row>
    <row r="540" s="2" customFormat="1" ht="21.75" customHeight="1">
      <c r="A540" s="39"/>
      <c r="B540" s="40"/>
      <c r="C540" s="213" t="s">
        <v>650</v>
      </c>
      <c r="D540" s="213" t="s">
        <v>132</v>
      </c>
      <c r="E540" s="214" t="s">
        <v>651</v>
      </c>
      <c r="F540" s="215" t="s">
        <v>652</v>
      </c>
      <c r="G540" s="216" t="s">
        <v>272</v>
      </c>
      <c r="H540" s="217">
        <v>0.89200000000000002</v>
      </c>
      <c r="I540" s="218"/>
      <c r="J540" s="219">
        <f>ROUND(I540*H540,2)</f>
        <v>0</v>
      </c>
      <c r="K540" s="215" t="s">
        <v>136</v>
      </c>
      <c r="L540" s="45"/>
      <c r="M540" s="220" t="s">
        <v>19</v>
      </c>
      <c r="N540" s="221" t="s">
        <v>43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145</v>
      </c>
      <c r="AT540" s="224" t="s">
        <v>132</v>
      </c>
      <c r="AU540" s="224" t="s">
        <v>81</v>
      </c>
      <c r="AY540" s="18" t="s">
        <v>129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8" t="s">
        <v>79</v>
      </c>
      <c r="BK540" s="225">
        <f>ROUND(I540*H540,2)</f>
        <v>0</v>
      </c>
      <c r="BL540" s="18" t="s">
        <v>145</v>
      </c>
      <c r="BM540" s="224" t="s">
        <v>653</v>
      </c>
    </row>
    <row r="541" s="2" customFormat="1">
      <c r="A541" s="39"/>
      <c r="B541" s="40"/>
      <c r="C541" s="41"/>
      <c r="D541" s="226" t="s">
        <v>139</v>
      </c>
      <c r="E541" s="41"/>
      <c r="F541" s="227" t="s">
        <v>654</v>
      </c>
      <c r="G541" s="41"/>
      <c r="H541" s="41"/>
      <c r="I541" s="228"/>
      <c r="J541" s="41"/>
      <c r="K541" s="41"/>
      <c r="L541" s="45"/>
      <c r="M541" s="229"/>
      <c r="N541" s="230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139</v>
      </c>
      <c r="AU541" s="18" t="s">
        <v>81</v>
      </c>
    </row>
    <row r="542" s="2" customFormat="1">
      <c r="A542" s="39"/>
      <c r="B542" s="40"/>
      <c r="C542" s="41"/>
      <c r="D542" s="231" t="s">
        <v>140</v>
      </c>
      <c r="E542" s="41"/>
      <c r="F542" s="232" t="s">
        <v>655</v>
      </c>
      <c r="G542" s="41"/>
      <c r="H542" s="41"/>
      <c r="I542" s="228"/>
      <c r="J542" s="41"/>
      <c r="K542" s="41"/>
      <c r="L542" s="45"/>
      <c r="M542" s="229"/>
      <c r="N542" s="230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140</v>
      </c>
      <c r="AU542" s="18" t="s">
        <v>81</v>
      </c>
    </row>
    <row r="543" s="14" customFormat="1">
      <c r="A543" s="14"/>
      <c r="B543" s="243"/>
      <c r="C543" s="244"/>
      <c r="D543" s="226" t="s">
        <v>142</v>
      </c>
      <c r="E543" s="245" t="s">
        <v>19</v>
      </c>
      <c r="F543" s="246" t="s">
        <v>656</v>
      </c>
      <c r="G543" s="244"/>
      <c r="H543" s="247">
        <v>0.89200000000000002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142</v>
      </c>
      <c r="AU543" s="253" t="s">
        <v>81</v>
      </c>
      <c r="AV543" s="14" t="s">
        <v>81</v>
      </c>
      <c r="AW543" s="14" t="s">
        <v>33</v>
      </c>
      <c r="AX543" s="14" t="s">
        <v>72</v>
      </c>
      <c r="AY543" s="253" t="s">
        <v>129</v>
      </c>
    </row>
    <row r="544" s="15" customFormat="1">
      <c r="A544" s="15"/>
      <c r="B544" s="254"/>
      <c r="C544" s="255"/>
      <c r="D544" s="226" t="s">
        <v>142</v>
      </c>
      <c r="E544" s="256" t="s">
        <v>19</v>
      </c>
      <c r="F544" s="257" t="s">
        <v>144</v>
      </c>
      <c r="G544" s="255"/>
      <c r="H544" s="258">
        <v>0.89200000000000002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4" t="s">
        <v>142</v>
      </c>
      <c r="AU544" s="264" t="s">
        <v>81</v>
      </c>
      <c r="AV544" s="15" t="s">
        <v>145</v>
      </c>
      <c r="AW544" s="15" t="s">
        <v>33</v>
      </c>
      <c r="AX544" s="15" t="s">
        <v>79</v>
      </c>
      <c r="AY544" s="264" t="s">
        <v>129</v>
      </c>
    </row>
    <row r="545" s="2" customFormat="1" ht="21.75" customHeight="1">
      <c r="A545" s="39"/>
      <c r="B545" s="40"/>
      <c r="C545" s="213" t="s">
        <v>657</v>
      </c>
      <c r="D545" s="213" t="s">
        <v>132</v>
      </c>
      <c r="E545" s="214" t="s">
        <v>658</v>
      </c>
      <c r="F545" s="215" t="s">
        <v>659</v>
      </c>
      <c r="G545" s="216" t="s">
        <v>272</v>
      </c>
      <c r="H545" s="217">
        <v>1.835</v>
      </c>
      <c r="I545" s="218"/>
      <c r="J545" s="219">
        <f>ROUND(I545*H545,2)</f>
        <v>0</v>
      </c>
      <c r="K545" s="215" t="s">
        <v>136</v>
      </c>
      <c r="L545" s="45"/>
      <c r="M545" s="220" t="s">
        <v>19</v>
      </c>
      <c r="N545" s="221" t="s">
        <v>43</v>
      </c>
      <c r="O545" s="85"/>
      <c r="P545" s="222">
        <f>O545*H545</f>
        <v>0</v>
      </c>
      <c r="Q545" s="222">
        <v>0</v>
      </c>
      <c r="R545" s="222">
        <f>Q545*H545</f>
        <v>0</v>
      </c>
      <c r="S545" s="222">
        <v>0</v>
      </c>
      <c r="T545" s="223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4" t="s">
        <v>145</v>
      </c>
      <c r="AT545" s="224" t="s">
        <v>132</v>
      </c>
      <c r="AU545" s="224" t="s">
        <v>81</v>
      </c>
      <c r="AY545" s="18" t="s">
        <v>129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8" t="s">
        <v>79</v>
      </c>
      <c r="BK545" s="225">
        <f>ROUND(I545*H545,2)</f>
        <v>0</v>
      </c>
      <c r="BL545" s="18" t="s">
        <v>145</v>
      </c>
      <c r="BM545" s="224" t="s">
        <v>660</v>
      </c>
    </row>
    <row r="546" s="2" customFormat="1">
      <c r="A546" s="39"/>
      <c r="B546" s="40"/>
      <c r="C546" s="41"/>
      <c r="D546" s="226" t="s">
        <v>139</v>
      </c>
      <c r="E546" s="41"/>
      <c r="F546" s="227" t="s">
        <v>661</v>
      </c>
      <c r="G546" s="41"/>
      <c r="H546" s="41"/>
      <c r="I546" s="228"/>
      <c r="J546" s="41"/>
      <c r="K546" s="41"/>
      <c r="L546" s="45"/>
      <c r="M546" s="229"/>
      <c r="N546" s="230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139</v>
      </c>
      <c r="AU546" s="18" t="s">
        <v>81</v>
      </c>
    </row>
    <row r="547" s="2" customFormat="1">
      <c r="A547" s="39"/>
      <c r="B547" s="40"/>
      <c r="C547" s="41"/>
      <c r="D547" s="231" t="s">
        <v>140</v>
      </c>
      <c r="E547" s="41"/>
      <c r="F547" s="232" t="s">
        <v>662</v>
      </c>
      <c r="G547" s="41"/>
      <c r="H547" s="41"/>
      <c r="I547" s="228"/>
      <c r="J547" s="41"/>
      <c r="K547" s="41"/>
      <c r="L547" s="45"/>
      <c r="M547" s="229"/>
      <c r="N547" s="230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140</v>
      </c>
      <c r="AU547" s="18" t="s">
        <v>81</v>
      </c>
    </row>
    <row r="548" s="14" customFormat="1">
      <c r="A548" s="14"/>
      <c r="B548" s="243"/>
      <c r="C548" s="244"/>
      <c r="D548" s="226" t="s">
        <v>142</v>
      </c>
      <c r="E548" s="245" t="s">
        <v>19</v>
      </c>
      <c r="F548" s="246" t="s">
        <v>663</v>
      </c>
      <c r="G548" s="244"/>
      <c r="H548" s="247">
        <v>1.835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142</v>
      </c>
      <c r="AU548" s="253" t="s">
        <v>81</v>
      </c>
      <c r="AV548" s="14" t="s">
        <v>81</v>
      </c>
      <c r="AW548" s="14" t="s">
        <v>33</v>
      </c>
      <c r="AX548" s="14" t="s">
        <v>72</v>
      </c>
      <c r="AY548" s="253" t="s">
        <v>129</v>
      </c>
    </row>
    <row r="549" s="15" customFormat="1">
      <c r="A549" s="15"/>
      <c r="B549" s="254"/>
      <c r="C549" s="255"/>
      <c r="D549" s="226" t="s">
        <v>142</v>
      </c>
      <c r="E549" s="256" t="s">
        <v>19</v>
      </c>
      <c r="F549" s="257" t="s">
        <v>144</v>
      </c>
      <c r="G549" s="255"/>
      <c r="H549" s="258">
        <v>1.835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4" t="s">
        <v>142</v>
      </c>
      <c r="AU549" s="264" t="s">
        <v>81</v>
      </c>
      <c r="AV549" s="15" t="s">
        <v>145</v>
      </c>
      <c r="AW549" s="15" t="s">
        <v>33</v>
      </c>
      <c r="AX549" s="15" t="s">
        <v>79</v>
      </c>
      <c r="AY549" s="264" t="s">
        <v>129</v>
      </c>
    </row>
    <row r="550" s="2" customFormat="1" ht="16.5" customHeight="1">
      <c r="A550" s="39"/>
      <c r="B550" s="40"/>
      <c r="C550" s="213" t="s">
        <v>664</v>
      </c>
      <c r="D550" s="213" t="s">
        <v>132</v>
      </c>
      <c r="E550" s="214" t="s">
        <v>665</v>
      </c>
      <c r="F550" s="215" t="s">
        <v>666</v>
      </c>
      <c r="G550" s="216" t="s">
        <v>272</v>
      </c>
      <c r="H550" s="217">
        <v>0.0050000000000000001</v>
      </c>
      <c r="I550" s="218"/>
      <c r="J550" s="219">
        <f>ROUND(I550*H550,2)</f>
        <v>0</v>
      </c>
      <c r="K550" s="215" t="s">
        <v>136</v>
      </c>
      <c r="L550" s="45"/>
      <c r="M550" s="220" t="s">
        <v>19</v>
      </c>
      <c r="N550" s="221" t="s">
        <v>43</v>
      </c>
      <c r="O550" s="85"/>
      <c r="P550" s="222">
        <f>O550*H550</f>
        <v>0</v>
      </c>
      <c r="Q550" s="222">
        <v>0</v>
      </c>
      <c r="R550" s="222">
        <f>Q550*H550</f>
        <v>0</v>
      </c>
      <c r="S550" s="222">
        <v>0</v>
      </c>
      <c r="T550" s="223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4" t="s">
        <v>145</v>
      </c>
      <c r="AT550" s="224" t="s">
        <v>132</v>
      </c>
      <c r="AU550" s="224" t="s">
        <v>81</v>
      </c>
      <c r="AY550" s="18" t="s">
        <v>129</v>
      </c>
      <c r="BE550" s="225">
        <f>IF(N550="základní",J550,0)</f>
        <v>0</v>
      </c>
      <c r="BF550" s="225">
        <f>IF(N550="snížená",J550,0)</f>
        <v>0</v>
      </c>
      <c r="BG550" s="225">
        <f>IF(N550="zákl. přenesená",J550,0)</f>
        <v>0</v>
      </c>
      <c r="BH550" s="225">
        <f>IF(N550="sníž. přenesená",J550,0)</f>
        <v>0</v>
      </c>
      <c r="BI550" s="225">
        <f>IF(N550="nulová",J550,0)</f>
        <v>0</v>
      </c>
      <c r="BJ550" s="18" t="s">
        <v>79</v>
      </c>
      <c r="BK550" s="225">
        <f>ROUND(I550*H550,2)</f>
        <v>0</v>
      </c>
      <c r="BL550" s="18" t="s">
        <v>145</v>
      </c>
      <c r="BM550" s="224" t="s">
        <v>667</v>
      </c>
    </row>
    <row r="551" s="2" customFormat="1">
      <c r="A551" s="39"/>
      <c r="B551" s="40"/>
      <c r="C551" s="41"/>
      <c r="D551" s="226" t="s">
        <v>139</v>
      </c>
      <c r="E551" s="41"/>
      <c r="F551" s="227" t="s">
        <v>668</v>
      </c>
      <c r="G551" s="41"/>
      <c r="H551" s="41"/>
      <c r="I551" s="228"/>
      <c r="J551" s="41"/>
      <c r="K551" s="41"/>
      <c r="L551" s="45"/>
      <c r="M551" s="229"/>
      <c r="N551" s="230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139</v>
      </c>
      <c r="AU551" s="18" t="s">
        <v>81</v>
      </c>
    </row>
    <row r="552" s="2" customFormat="1">
      <c r="A552" s="39"/>
      <c r="B552" s="40"/>
      <c r="C552" s="41"/>
      <c r="D552" s="231" t="s">
        <v>140</v>
      </c>
      <c r="E552" s="41"/>
      <c r="F552" s="232" t="s">
        <v>669</v>
      </c>
      <c r="G552" s="41"/>
      <c r="H552" s="41"/>
      <c r="I552" s="228"/>
      <c r="J552" s="41"/>
      <c r="K552" s="41"/>
      <c r="L552" s="45"/>
      <c r="M552" s="229"/>
      <c r="N552" s="230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140</v>
      </c>
      <c r="AU552" s="18" t="s">
        <v>81</v>
      </c>
    </row>
    <row r="553" s="14" customFormat="1">
      <c r="A553" s="14"/>
      <c r="B553" s="243"/>
      <c r="C553" s="244"/>
      <c r="D553" s="226" t="s">
        <v>142</v>
      </c>
      <c r="E553" s="245" t="s">
        <v>19</v>
      </c>
      <c r="F553" s="246" t="s">
        <v>670</v>
      </c>
      <c r="G553" s="244"/>
      <c r="H553" s="247">
        <v>0.0050000000000000001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142</v>
      </c>
      <c r="AU553" s="253" t="s">
        <v>81</v>
      </c>
      <c r="AV553" s="14" t="s">
        <v>81</v>
      </c>
      <c r="AW553" s="14" t="s">
        <v>33</v>
      </c>
      <c r="AX553" s="14" t="s">
        <v>72</v>
      </c>
      <c r="AY553" s="253" t="s">
        <v>129</v>
      </c>
    </row>
    <row r="554" s="15" customFormat="1">
      <c r="A554" s="15"/>
      <c r="B554" s="254"/>
      <c r="C554" s="255"/>
      <c r="D554" s="226" t="s">
        <v>142</v>
      </c>
      <c r="E554" s="256" t="s">
        <v>19</v>
      </c>
      <c r="F554" s="257" t="s">
        <v>144</v>
      </c>
      <c r="G554" s="255"/>
      <c r="H554" s="258">
        <v>0.0050000000000000001</v>
      </c>
      <c r="I554" s="259"/>
      <c r="J554" s="255"/>
      <c r="K554" s="255"/>
      <c r="L554" s="260"/>
      <c r="M554" s="261"/>
      <c r="N554" s="262"/>
      <c r="O554" s="262"/>
      <c r="P554" s="262"/>
      <c r="Q554" s="262"/>
      <c r="R554" s="262"/>
      <c r="S554" s="262"/>
      <c r="T554" s="263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4" t="s">
        <v>142</v>
      </c>
      <c r="AU554" s="264" t="s">
        <v>81</v>
      </c>
      <c r="AV554" s="15" t="s">
        <v>145</v>
      </c>
      <c r="AW554" s="15" t="s">
        <v>33</v>
      </c>
      <c r="AX554" s="15" t="s">
        <v>79</v>
      </c>
      <c r="AY554" s="264" t="s">
        <v>129</v>
      </c>
    </row>
    <row r="555" s="12" customFormat="1" ht="22.8" customHeight="1">
      <c r="A555" s="12"/>
      <c r="B555" s="197"/>
      <c r="C555" s="198"/>
      <c r="D555" s="199" t="s">
        <v>71</v>
      </c>
      <c r="E555" s="211" t="s">
        <v>671</v>
      </c>
      <c r="F555" s="211" t="s">
        <v>672</v>
      </c>
      <c r="G555" s="198"/>
      <c r="H555" s="198"/>
      <c r="I555" s="201"/>
      <c r="J555" s="212">
        <f>BK555</f>
        <v>0</v>
      </c>
      <c r="K555" s="198"/>
      <c r="L555" s="203"/>
      <c r="M555" s="204"/>
      <c r="N555" s="205"/>
      <c r="O555" s="205"/>
      <c r="P555" s="206">
        <f>SUM(P556:P558)</f>
        <v>0</v>
      </c>
      <c r="Q555" s="205"/>
      <c r="R555" s="206">
        <f>SUM(R556:R558)</f>
        <v>0</v>
      </c>
      <c r="S555" s="205"/>
      <c r="T555" s="207">
        <f>SUM(T556:T558)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8" t="s">
        <v>79</v>
      </c>
      <c r="AT555" s="209" t="s">
        <v>71</v>
      </c>
      <c r="AU555" s="209" t="s">
        <v>79</v>
      </c>
      <c r="AY555" s="208" t="s">
        <v>129</v>
      </c>
      <c r="BK555" s="210">
        <f>SUM(BK556:BK558)</f>
        <v>0</v>
      </c>
    </row>
    <row r="556" s="2" customFormat="1" ht="16.5" customHeight="1">
      <c r="A556" s="39"/>
      <c r="B556" s="40"/>
      <c r="C556" s="213" t="s">
        <v>673</v>
      </c>
      <c r="D556" s="213" t="s">
        <v>132</v>
      </c>
      <c r="E556" s="214" t="s">
        <v>674</v>
      </c>
      <c r="F556" s="215" t="s">
        <v>675</v>
      </c>
      <c r="G556" s="216" t="s">
        <v>272</v>
      </c>
      <c r="H556" s="217">
        <v>10.093</v>
      </c>
      <c r="I556" s="218"/>
      <c r="J556" s="219">
        <f>ROUND(I556*H556,2)</f>
        <v>0</v>
      </c>
      <c r="K556" s="215" t="s">
        <v>136</v>
      </c>
      <c r="L556" s="45"/>
      <c r="M556" s="220" t="s">
        <v>19</v>
      </c>
      <c r="N556" s="221" t="s">
        <v>43</v>
      </c>
      <c r="O556" s="85"/>
      <c r="P556" s="222">
        <f>O556*H556</f>
        <v>0</v>
      </c>
      <c r="Q556" s="222">
        <v>0</v>
      </c>
      <c r="R556" s="222">
        <f>Q556*H556</f>
        <v>0</v>
      </c>
      <c r="S556" s="222">
        <v>0</v>
      </c>
      <c r="T556" s="223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4" t="s">
        <v>145</v>
      </c>
      <c r="AT556" s="224" t="s">
        <v>132</v>
      </c>
      <c r="AU556" s="224" t="s">
        <v>81</v>
      </c>
      <c r="AY556" s="18" t="s">
        <v>129</v>
      </c>
      <c r="BE556" s="225">
        <f>IF(N556="základní",J556,0)</f>
        <v>0</v>
      </c>
      <c r="BF556" s="225">
        <f>IF(N556="snížená",J556,0)</f>
        <v>0</v>
      </c>
      <c r="BG556" s="225">
        <f>IF(N556="zákl. přenesená",J556,0)</f>
        <v>0</v>
      </c>
      <c r="BH556" s="225">
        <f>IF(N556="sníž. přenesená",J556,0)</f>
        <v>0</v>
      </c>
      <c r="BI556" s="225">
        <f>IF(N556="nulová",J556,0)</f>
        <v>0</v>
      </c>
      <c r="BJ556" s="18" t="s">
        <v>79</v>
      </c>
      <c r="BK556" s="225">
        <f>ROUND(I556*H556,2)</f>
        <v>0</v>
      </c>
      <c r="BL556" s="18" t="s">
        <v>145</v>
      </c>
      <c r="BM556" s="224" t="s">
        <v>676</v>
      </c>
    </row>
    <row r="557" s="2" customFormat="1">
      <c r="A557" s="39"/>
      <c r="B557" s="40"/>
      <c r="C557" s="41"/>
      <c r="D557" s="226" t="s">
        <v>139</v>
      </c>
      <c r="E557" s="41"/>
      <c r="F557" s="227" t="s">
        <v>677</v>
      </c>
      <c r="G557" s="41"/>
      <c r="H557" s="41"/>
      <c r="I557" s="228"/>
      <c r="J557" s="41"/>
      <c r="K557" s="41"/>
      <c r="L557" s="45"/>
      <c r="M557" s="229"/>
      <c r="N557" s="230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139</v>
      </c>
      <c r="AU557" s="18" t="s">
        <v>81</v>
      </c>
    </row>
    <row r="558" s="2" customFormat="1">
      <c r="A558" s="39"/>
      <c r="B558" s="40"/>
      <c r="C558" s="41"/>
      <c r="D558" s="231" t="s">
        <v>140</v>
      </c>
      <c r="E558" s="41"/>
      <c r="F558" s="232" t="s">
        <v>678</v>
      </c>
      <c r="G558" s="41"/>
      <c r="H558" s="41"/>
      <c r="I558" s="228"/>
      <c r="J558" s="41"/>
      <c r="K558" s="41"/>
      <c r="L558" s="45"/>
      <c r="M558" s="229"/>
      <c r="N558" s="230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140</v>
      </c>
      <c r="AU558" s="18" t="s">
        <v>81</v>
      </c>
    </row>
    <row r="559" s="12" customFormat="1" ht="25.92" customHeight="1">
      <c r="A559" s="12"/>
      <c r="B559" s="197"/>
      <c r="C559" s="198"/>
      <c r="D559" s="199" t="s">
        <v>71</v>
      </c>
      <c r="E559" s="200" t="s">
        <v>679</v>
      </c>
      <c r="F559" s="200" t="s">
        <v>680</v>
      </c>
      <c r="G559" s="198"/>
      <c r="H559" s="198"/>
      <c r="I559" s="201"/>
      <c r="J559" s="202">
        <f>BK559</f>
        <v>0</v>
      </c>
      <c r="K559" s="198"/>
      <c r="L559" s="203"/>
      <c r="M559" s="204"/>
      <c r="N559" s="205"/>
      <c r="O559" s="205"/>
      <c r="P559" s="206">
        <f>P560+P604+P628+P645+P657+P733+P752</f>
        <v>0</v>
      </c>
      <c r="Q559" s="205"/>
      <c r="R559" s="206">
        <f>R560+R604+R628+R645+R657+R733+R752</f>
        <v>1.3510600000000002</v>
      </c>
      <c r="S559" s="205"/>
      <c r="T559" s="207">
        <f>T560+T604+T628+T645+T657+T733+T752</f>
        <v>1.8398000000000003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8" t="s">
        <v>81</v>
      </c>
      <c r="AT559" s="209" t="s">
        <v>71</v>
      </c>
      <c r="AU559" s="209" t="s">
        <v>72</v>
      </c>
      <c r="AY559" s="208" t="s">
        <v>129</v>
      </c>
      <c r="BK559" s="210">
        <f>BK560+BK604+BK628+BK645+BK657+BK733+BK752</f>
        <v>0</v>
      </c>
    </row>
    <row r="560" s="12" customFormat="1" ht="22.8" customHeight="1">
      <c r="A560" s="12"/>
      <c r="B560" s="197"/>
      <c r="C560" s="198"/>
      <c r="D560" s="199" t="s">
        <v>71</v>
      </c>
      <c r="E560" s="211" t="s">
        <v>681</v>
      </c>
      <c r="F560" s="211" t="s">
        <v>682</v>
      </c>
      <c r="G560" s="198"/>
      <c r="H560" s="198"/>
      <c r="I560" s="201"/>
      <c r="J560" s="212">
        <f>BK560</f>
        <v>0</v>
      </c>
      <c r="K560" s="198"/>
      <c r="L560" s="203"/>
      <c r="M560" s="204"/>
      <c r="N560" s="205"/>
      <c r="O560" s="205"/>
      <c r="P560" s="206">
        <f>SUM(P561:P603)</f>
        <v>0</v>
      </c>
      <c r="Q560" s="205"/>
      <c r="R560" s="206">
        <f>SUM(R561:R603)</f>
        <v>0.021400000000000002</v>
      </c>
      <c r="S560" s="205"/>
      <c r="T560" s="207">
        <f>SUM(T561:T603)</f>
        <v>0.0044999999999999997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8" t="s">
        <v>81</v>
      </c>
      <c r="AT560" s="209" t="s">
        <v>71</v>
      </c>
      <c r="AU560" s="209" t="s">
        <v>79</v>
      </c>
      <c r="AY560" s="208" t="s">
        <v>129</v>
      </c>
      <c r="BK560" s="210">
        <f>SUM(BK561:BK603)</f>
        <v>0</v>
      </c>
    </row>
    <row r="561" s="2" customFormat="1" ht="16.5" customHeight="1">
      <c r="A561" s="39"/>
      <c r="B561" s="40"/>
      <c r="C561" s="213" t="s">
        <v>683</v>
      </c>
      <c r="D561" s="213" t="s">
        <v>132</v>
      </c>
      <c r="E561" s="214" t="s">
        <v>684</v>
      </c>
      <c r="F561" s="215" t="s">
        <v>685</v>
      </c>
      <c r="G561" s="216" t="s">
        <v>223</v>
      </c>
      <c r="H561" s="217">
        <v>2.5</v>
      </c>
      <c r="I561" s="218"/>
      <c r="J561" s="219">
        <f>ROUND(I561*H561,2)</f>
        <v>0</v>
      </c>
      <c r="K561" s="215" t="s">
        <v>136</v>
      </c>
      <c r="L561" s="45"/>
      <c r="M561" s="220" t="s">
        <v>19</v>
      </c>
      <c r="N561" s="221" t="s">
        <v>43</v>
      </c>
      <c r="O561" s="85"/>
      <c r="P561" s="222">
        <f>O561*H561</f>
        <v>0</v>
      </c>
      <c r="Q561" s="222">
        <v>0</v>
      </c>
      <c r="R561" s="222">
        <f>Q561*H561</f>
        <v>0</v>
      </c>
      <c r="S561" s="222">
        <v>0</v>
      </c>
      <c r="T561" s="223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4" t="s">
        <v>324</v>
      </c>
      <c r="AT561" s="224" t="s">
        <v>132</v>
      </c>
      <c r="AU561" s="224" t="s">
        <v>81</v>
      </c>
      <c r="AY561" s="18" t="s">
        <v>129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8" t="s">
        <v>79</v>
      </c>
      <c r="BK561" s="225">
        <f>ROUND(I561*H561,2)</f>
        <v>0</v>
      </c>
      <c r="BL561" s="18" t="s">
        <v>324</v>
      </c>
      <c r="BM561" s="224" t="s">
        <v>686</v>
      </c>
    </row>
    <row r="562" s="2" customFormat="1">
      <c r="A562" s="39"/>
      <c r="B562" s="40"/>
      <c r="C562" s="41"/>
      <c r="D562" s="226" t="s">
        <v>139</v>
      </c>
      <c r="E562" s="41"/>
      <c r="F562" s="227" t="s">
        <v>687</v>
      </c>
      <c r="G562" s="41"/>
      <c r="H562" s="41"/>
      <c r="I562" s="228"/>
      <c r="J562" s="41"/>
      <c r="K562" s="41"/>
      <c r="L562" s="45"/>
      <c r="M562" s="229"/>
      <c r="N562" s="230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139</v>
      </c>
      <c r="AU562" s="18" t="s">
        <v>81</v>
      </c>
    </row>
    <row r="563" s="2" customFormat="1">
      <c r="A563" s="39"/>
      <c r="B563" s="40"/>
      <c r="C563" s="41"/>
      <c r="D563" s="231" t="s">
        <v>140</v>
      </c>
      <c r="E563" s="41"/>
      <c r="F563" s="232" t="s">
        <v>688</v>
      </c>
      <c r="G563" s="41"/>
      <c r="H563" s="41"/>
      <c r="I563" s="228"/>
      <c r="J563" s="41"/>
      <c r="K563" s="41"/>
      <c r="L563" s="45"/>
      <c r="M563" s="229"/>
      <c r="N563" s="230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81</v>
      </c>
    </row>
    <row r="564" s="13" customFormat="1">
      <c r="A564" s="13"/>
      <c r="B564" s="233"/>
      <c r="C564" s="234"/>
      <c r="D564" s="226" t="s">
        <v>142</v>
      </c>
      <c r="E564" s="235" t="s">
        <v>19</v>
      </c>
      <c r="F564" s="236" t="s">
        <v>689</v>
      </c>
      <c r="G564" s="234"/>
      <c r="H564" s="235" t="s">
        <v>19</v>
      </c>
      <c r="I564" s="237"/>
      <c r="J564" s="234"/>
      <c r="K564" s="234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142</v>
      </c>
      <c r="AU564" s="242" t="s">
        <v>81</v>
      </c>
      <c r="AV564" s="13" t="s">
        <v>79</v>
      </c>
      <c r="AW564" s="13" t="s">
        <v>33</v>
      </c>
      <c r="AX564" s="13" t="s">
        <v>72</v>
      </c>
      <c r="AY564" s="242" t="s">
        <v>129</v>
      </c>
    </row>
    <row r="565" s="14" customFormat="1">
      <c r="A565" s="14"/>
      <c r="B565" s="243"/>
      <c r="C565" s="244"/>
      <c r="D565" s="226" t="s">
        <v>142</v>
      </c>
      <c r="E565" s="245" t="s">
        <v>19</v>
      </c>
      <c r="F565" s="246" t="s">
        <v>381</v>
      </c>
      <c r="G565" s="244"/>
      <c r="H565" s="247">
        <v>1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142</v>
      </c>
      <c r="AU565" s="253" t="s">
        <v>81</v>
      </c>
      <c r="AV565" s="14" t="s">
        <v>81</v>
      </c>
      <c r="AW565" s="14" t="s">
        <v>33</v>
      </c>
      <c r="AX565" s="14" t="s">
        <v>72</v>
      </c>
      <c r="AY565" s="253" t="s">
        <v>129</v>
      </c>
    </row>
    <row r="566" s="13" customFormat="1">
      <c r="A566" s="13"/>
      <c r="B566" s="233"/>
      <c r="C566" s="234"/>
      <c r="D566" s="226" t="s">
        <v>142</v>
      </c>
      <c r="E566" s="235" t="s">
        <v>19</v>
      </c>
      <c r="F566" s="236" t="s">
        <v>690</v>
      </c>
      <c r="G566" s="234"/>
      <c r="H566" s="235" t="s">
        <v>19</v>
      </c>
      <c r="I566" s="237"/>
      <c r="J566" s="234"/>
      <c r="K566" s="234"/>
      <c r="L566" s="238"/>
      <c r="M566" s="239"/>
      <c r="N566" s="240"/>
      <c r="O566" s="240"/>
      <c r="P566" s="240"/>
      <c r="Q566" s="240"/>
      <c r="R566" s="240"/>
      <c r="S566" s="240"/>
      <c r="T566" s="24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2" t="s">
        <v>142</v>
      </c>
      <c r="AU566" s="242" t="s">
        <v>81</v>
      </c>
      <c r="AV566" s="13" t="s">
        <v>79</v>
      </c>
      <c r="AW566" s="13" t="s">
        <v>33</v>
      </c>
      <c r="AX566" s="13" t="s">
        <v>72</v>
      </c>
      <c r="AY566" s="242" t="s">
        <v>129</v>
      </c>
    </row>
    <row r="567" s="14" customFormat="1">
      <c r="A567" s="14"/>
      <c r="B567" s="243"/>
      <c r="C567" s="244"/>
      <c r="D567" s="226" t="s">
        <v>142</v>
      </c>
      <c r="E567" s="245" t="s">
        <v>19</v>
      </c>
      <c r="F567" s="246" t="s">
        <v>381</v>
      </c>
      <c r="G567" s="244"/>
      <c r="H567" s="247">
        <v>1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142</v>
      </c>
      <c r="AU567" s="253" t="s">
        <v>81</v>
      </c>
      <c r="AV567" s="14" t="s">
        <v>81</v>
      </c>
      <c r="AW567" s="14" t="s">
        <v>33</v>
      </c>
      <c r="AX567" s="14" t="s">
        <v>72</v>
      </c>
      <c r="AY567" s="253" t="s">
        <v>129</v>
      </c>
    </row>
    <row r="568" s="13" customFormat="1">
      <c r="A568" s="13"/>
      <c r="B568" s="233"/>
      <c r="C568" s="234"/>
      <c r="D568" s="226" t="s">
        <v>142</v>
      </c>
      <c r="E568" s="235" t="s">
        <v>19</v>
      </c>
      <c r="F568" s="236" t="s">
        <v>242</v>
      </c>
      <c r="G568" s="234"/>
      <c r="H568" s="235" t="s">
        <v>19</v>
      </c>
      <c r="I568" s="237"/>
      <c r="J568" s="234"/>
      <c r="K568" s="234"/>
      <c r="L568" s="238"/>
      <c r="M568" s="239"/>
      <c r="N568" s="240"/>
      <c r="O568" s="240"/>
      <c r="P568" s="240"/>
      <c r="Q568" s="240"/>
      <c r="R568" s="240"/>
      <c r="S568" s="240"/>
      <c r="T568" s="24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2" t="s">
        <v>142</v>
      </c>
      <c r="AU568" s="242" t="s">
        <v>81</v>
      </c>
      <c r="AV568" s="13" t="s">
        <v>79</v>
      </c>
      <c r="AW568" s="13" t="s">
        <v>33</v>
      </c>
      <c r="AX568" s="13" t="s">
        <v>72</v>
      </c>
      <c r="AY568" s="242" t="s">
        <v>129</v>
      </c>
    </row>
    <row r="569" s="14" customFormat="1">
      <c r="A569" s="14"/>
      <c r="B569" s="243"/>
      <c r="C569" s="244"/>
      <c r="D569" s="226" t="s">
        <v>142</v>
      </c>
      <c r="E569" s="245" t="s">
        <v>19</v>
      </c>
      <c r="F569" s="246" t="s">
        <v>538</v>
      </c>
      <c r="G569" s="244"/>
      <c r="H569" s="247">
        <v>0.5</v>
      </c>
      <c r="I569" s="248"/>
      <c r="J569" s="244"/>
      <c r="K569" s="244"/>
      <c r="L569" s="249"/>
      <c r="M569" s="250"/>
      <c r="N569" s="251"/>
      <c r="O569" s="251"/>
      <c r="P569" s="251"/>
      <c r="Q569" s="251"/>
      <c r="R569" s="251"/>
      <c r="S569" s="251"/>
      <c r="T569" s="25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3" t="s">
        <v>142</v>
      </c>
      <c r="AU569" s="253" t="s">
        <v>81</v>
      </c>
      <c r="AV569" s="14" t="s">
        <v>81</v>
      </c>
      <c r="AW569" s="14" t="s">
        <v>33</v>
      </c>
      <c r="AX569" s="14" t="s">
        <v>72</v>
      </c>
      <c r="AY569" s="253" t="s">
        <v>129</v>
      </c>
    </row>
    <row r="570" s="15" customFormat="1">
      <c r="A570" s="15"/>
      <c r="B570" s="254"/>
      <c r="C570" s="255"/>
      <c r="D570" s="226" t="s">
        <v>142</v>
      </c>
      <c r="E570" s="256" t="s">
        <v>19</v>
      </c>
      <c r="F570" s="257" t="s">
        <v>144</v>
      </c>
      <c r="G570" s="255"/>
      <c r="H570" s="258">
        <v>2.5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4" t="s">
        <v>142</v>
      </c>
      <c r="AU570" s="264" t="s">
        <v>81</v>
      </c>
      <c r="AV570" s="15" t="s">
        <v>145</v>
      </c>
      <c r="AW570" s="15" t="s">
        <v>33</v>
      </c>
      <c r="AX570" s="15" t="s">
        <v>79</v>
      </c>
      <c r="AY570" s="264" t="s">
        <v>129</v>
      </c>
    </row>
    <row r="571" s="2" customFormat="1" ht="16.5" customHeight="1">
      <c r="A571" s="39"/>
      <c r="B571" s="40"/>
      <c r="C571" s="269" t="s">
        <v>691</v>
      </c>
      <c r="D571" s="269" t="s">
        <v>310</v>
      </c>
      <c r="E571" s="270" t="s">
        <v>692</v>
      </c>
      <c r="F571" s="271" t="s">
        <v>693</v>
      </c>
      <c r="G571" s="272" t="s">
        <v>694</v>
      </c>
      <c r="H571" s="273">
        <v>1.2</v>
      </c>
      <c r="I571" s="274"/>
      <c r="J571" s="275">
        <f>ROUND(I571*H571,2)</f>
        <v>0</v>
      </c>
      <c r="K571" s="271" t="s">
        <v>136</v>
      </c>
      <c r="L571" s="276"/>
      <c r="M571" s="277" t="s">
        <v>19</v>
      </c>
      <c r="N571" s="278" t="s">
        <v>43</v>
      </c>
      <c r="O571" s="85"/>
      <c r="P571" s="222">
        <f>O571*H571</f>
        <v>0</v>
      </c>
      <c r="Q571" s="222">
        <v>0.001</v>
      </c>
      <c r="R571" s="222">
        <f>Q571*H571</f>
        <v>0.0011999999999999999</v>
      </c>
      <c r="S571" s="222">
        <v>0</v>
      </c>
      <c r="T571" s="223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4" t="s">
        <v>462</v>
      </c>
      <c r="AT571" s="224" t="s">
        <v>310</v>
      </c>
      <c r="AU571" s="224" t="s">
        <v>81</v>
      </c>
      <c r="AY571" s="18" t="s">
        <v>129</v>
      </c>
      <c r="BE571" s="225">
        <f>IF(N571="základní",J571,0)</f>
        <v>0</v>
      </c>
      <c r="BF571" s="225">
        <f>IF(N571="snížená",J571,0)</f>
        <v>0</v>
      </c>
      <c r="BG571" s="225">
        <f>IF(N571="zákl. přenesená",J571,0)</f>
        <v>0</v>
      </c>
      <c r="BH571" s="225">
        <f>IF(N571="sníž. přenesená",J571,0)</f>
        <v>0</v>
      </c>
      <c r="BI571" s="225">
        <f>IF(N571="nulová",J571,0)</f>
        <v>0</v>
      </c>
      <c r="BJ571" s="18" t="s">
        <v>79</v>
      </c>
      <c r="BK571" s="225">
        <f>ROUND(I571*H571,2)</f>
        <v>0</v>
      </c>
      <c r="BL571" s="18" t="s">
        <v>324</v>
      </c>
      <c r="BM571" s="224" t="s">
        <v>695</v>
      </c>
    </row>
    <row r="572" s="2" customFormat="1">
      <c r="A572" s="39"/>
      <c r="B572" s="40"/>
      <c r="C572" s="41"/>
      <c r="D572" s="226" t="s">
        <v>139</v>
      </c>
      <c r="E572" s="41"/>
      <c r="F572" s="227" t="s">
        <v>693</v>
      </c>
      <c r="G572" s="41"/>
      <c r="H572" s="41"/>
      <c r="I572" s="228"/>
      <c r="J572" s="41"/>
      <c r="K572" s="41"/>
      <c r="L572" s="45"/>
      <c r="M572" s="229"/>
      <c r="N572" s="230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139</v>
      </c>
      <c r="AU572" s="18" t="s">
        <v>81</v>
      </c>
    </row>
    <row r="573" s="14" customFormat="1">
      <c r="A573" s="14"/>
      <c r="B573" s="243"/>
      <c r="C573" s="244"/>
      <c r="D573" s="226" t="s">
        <v>142</v>
      </c>
      <c r="E573" s="245" t="s">
        <v>19</v>
      </c>
      <c r="F573" s="246" t="s">
        <v>696</v>
      </c>
      <c r="G573" s="244"/>
      <c r="H573" s="247">
        <v>1.2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142</v>
      </c>
      <c r="AU573" s="253" t="s">
        <v>81</v>
      </c>
      <c r="AV573" s="14" t="s">
        <v>81</v>
      </c>
      <c r="AW573" s="14" t="s">
        <v>33</v>
      </c>
      <c r="AX573" s="14" t="s">
        <v>72</v>
      </c>
      <c r="AY573" s="253" t="s">
        <v>129</v>
      </c>
    </row>
    <row r="574" s="15" customFormat="1">
      <c r="A574" s="15"/>
      <c r="B574" s="254"/>
      <c r="C574" s="255"/>
      <c r="D574" s="226" t="s">
        <v>142</v>
      </c>
      <c r="E574" s="256" t="s">
        <v>19</v>
      </c>
      <c r="F574" s="257" t="s">
        <v>144</v>
      </c>
      <c r="G574" s="255"/>
      <c r="H574" s="258">
        <v>1.2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4" t="s">
        <v>142</v>
      </c>
      <c r="AU574" s="264" t="s">
        <v>81</v>
      </c>
      <c r="AV574" s="15" t="s">
        <v>145</v>
      </c>
      <c r="AW574" s="15" t="s">
        <v>33</v>
      </c>
      <c r="AX574" s="15" t="s">
        <v>79</v>
      </c>
      <c r="AY574" s="264" t="s">
        <v>129</v>
      </c>
    </row>
    <row r="575" s="2" customFormat="1" ht="16.5" customHeight="1">
      <c r="A575" s="39"/>
      <c r="B575" s="40"/>
      <c r="C575" s="213" t="s">
        <v>697</v>
      </c>
      <c r="D575" s="213" t="s">
        <v>132</v>
      </c>
      <c r="E575" s="214" t="s">
        <v>698</v>
      </c>
      <c r="F575" s="215" t="s">
        <v>699</v>
      </c>
      <c r="G575" s="216" t="s">
        <v>223</v>
      </c>
      <c r="H575" s="217">
        <v>1</v>
      </c>
      <c r="I575" s="218"/>
      <c r="J575" s="219">
        <f>ROUND(I575*H575,2)</f>
        <v>0</v>
      </c>
      <c r="K575" s="215" t="s">
        <v>136</v>
      </c>
      <c r="L575" s="45"/>
      <c r="M575" s="220" t="s">
        <v>19</v>
      </c>
      <c r="N575" s="221" t="s">
        <v>43</v>
      </c>
      <c r="O575" s="85"/>
      <c r="P575" s="222">
        <f>O575*H575</f>
        <v>0</v>
      </c>
      <c r="Q575" s="222">
        <v>0</v>
      </c>
      <c r="R575" s="222">
        <f>Q575*H575</f>
        <v>0</v>
      </c>
      <c r="S575" s="222">
        <v>0.0044999999999999997</v>
      </c>
      <c r="T575" s="223">
        <f>S575*H575</f>
        <v>0.0044999999999999997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4" t="s">
        <v>324</v>
      </c>
      <c r="AT575" s="224" t="s">
        <v>132</v>
      </c>
      <c r="AU575" s="224" t="s">
        <v>81</v>
      </c>
      <c r="AY575" s="18" t="s">
        <v>129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8" t="s">
        <v>79</v>
      </c>
      <c r="BK575" s="225">
        <f>ROUND(I575*H575,2)</f>
        <v>0</v>
      </c>
      <c r="BL575" s="18" t="s">
        <v>324</v>
      </c>
      <c r="BM575" s="224" t="s">
        <v>700</v>
      </c>
    </row>
    <row r="576" s="2" customFormat="1">
      <c r="A576" s="39"/>
      <c r="B576" s="40"/>
      <c r="C576" s="41"/>
      <c r="D576" s="226" t="s">
        <v>139</v>
      </c>
      <c r="E576" s="41"/>
      <c r="F576" s="227" t="s">
        <v>701</v>
      </c>
      <c r="G576" s="41"/>
      <c r="H576" s="41"/>
      <c r="I576" s="228"/>
      <c r="J576" s="41"/>
      <c r="K576" s="41"/>
      <c r="L576" s="45"/>
      <c r="M576" s="229"/>
      <c r="N576" s="230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139</v>
      </c>
      <c r="AU576" s="18" t="s">
        <v>81</v>
      </c>
    </row>
    <row r="577" s="2" customFormat="1">
      <c r="A577" s="39"/>
      <c r="B577" s="40"/>
      <c r="C577" s="41"/>
      <c r="D577" s="231" t="s">
        <v>140</v>
      </c>
      <c r="E577" s="41"/>
      <c r="F577" s="232" t="s">
        <v>702</v>
      </c>
      <c r="G577" s="41"/>
      <c r="H577" s="41"/>
      <c r="I577" s="228"/>
      <c r="J577" s="41"/>
      <c r="K577" s="41"/>
      <c r="L577" s="45"/>
      <c r="M577" s="229"/>
      <c r="N577" s="230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140</v>
      </c>
      <c r="AU577" s="18" t="s">
        <v>81</v>
      </c>
    </row>
    <row r="578" s="13" customFormat="1">
      <c r="A578" s="13"/>
      <c r="B578" s="233"/>
      <c r="C578" s="234"/>
      <c r="D578" s="226" t="s">
        <v>142</v>
      </c>
      <c r="E578" s="235" t="s">
        <v>19</v>
      </c>
      <c r="F578" s="236" t="s">
        <v>703</v>
      </c>
      <c r="G578" s="234"/>
      <c r="H578" s="235" t="s">
        <v>19</v>
      </c>
      <c r="I578" s="237"/>
      <c r="J578" s="234"/>
      <c r="K578" s="234"/>
      <c r="L578" s="238"/>
      <c r="M578" s="239"/>
      <c r="N578" s="240"/>
      <c r="O578" s="240"/>
      <c r="P578" s="240"/>
      <c r="Q578" s="240"/>
      <c r="R578" s="240"/>
      <c r="S578" s="240"/>
      <c r="T578" s="24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2" t="s">
        <v>142</v>
      </c>
      <c r="AU578" s="242" t="s">
        <v>81</v>
      </c>
      <c r="AV578" s="13" t="s">
        <v>79</v>
      </c>
      <c r="AW578" s="13" t="s">
        <v>33</v>
      </c>
      <c r="AX578" s="13" t="s">
        <v>72</v>
      </c>
      <c r="AY578" s="242" t="s">
        <v>129</v>
      </c>
    </row>
    <row r="579" s="13" customFormat="1">
      <c r="A579" s="13"/>
      <c r="B579" s="233"/>
      <c r="C579" s="234"/>
      <c r="D579" s="226" t="s">
        <v>142</v>
      </c>
      <c r="E579" s="235" t="s">
        <v>19</v>
      </c>
      <c r="F579" s="236" t="s">
        <v>518</v>
      </c>
      <c r="G579" s="234"/>
      <c r="H579" s="235" t="s">
        <v>19</v>
      </c>
      <c r="I579" s="237"/>
      <c r="J579" s="234"/>
      <c r="K579" s="234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142</v>
      </c>
      <c r="AU579" s="242" t="s">
        <v>81</v>
      </c>
      <c r="AV579" s="13" t="s">
        <v>79</v>
      </c>
      <c r="AW579" s="13" t="s">
        <v>33</v>
      </c>
      <c r="AX579" s="13" t="s">
        <v>72</v>
      </c>
      <c r="AY579" s="242" t="s">
        <v>129</v>
      </c>
    </row>
    <row r="580" s="14" customFormat="1">
      <c r="A580" s="14"/>
      <c r="B580" s="243"/>
      <c r="C580" s="244"/>
      <c r="D580" s="226" t="s">
        <v>142</v>
      </c>
      <c r="E580" s="245" t="s">
        <v>19</v>
      </c>
      <c r="F580" s="246" t="s">
        <v>704</v>
      </c>
      <c r="G580" s="244"/>
      <c r="H580" s="247">
        <v>0.5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142</v>
      </c>
      <c r="AU580" s="253" t="s">
        <v>81</v>
      </c>
      <c r="AV580" s="14" t="s">
        <v>81</v>
      </c>
      <c r="AW580" s="14" t="s">
        <v>33</v>
      </c>
      <c r="AX580" s="14" t="s">
        <v>72</v>
      </c>
      <c r="AY580" s="253" t="s">
        <v>129</v>
      </c>
    </row>
    <row r="581" s="13" customFormat="1">
      <c r="A581" s="13"/>
      <c r="B581" s="233"/>
      <c r="C581" s="234"/>
      <c r="D581" s="226" t="s">
        <v>142</v>
      </c>
      <c r="E581" s="235" t="s">
        <v>19</v>
      </c>
      <c r="F581" s="236" t="s">
        <v>519</v>
      </c>
      <c r="G581" s="234"/>
      <c r="H581" s="235" t="s">
        <v>19</v>
      </c>
      <c r="I581" s="237"/>
      <c r="J581" s="234"/>
      <c r="K581" s="234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142</v>
      </c>
      <c r="AU581" s="242" t="s">
        <v>81</v>
      </c>
      <c r="AV581" s="13" t="s">
        <v>79</v>
      </c>
      <c r="AW581" s="13" t="s">
        <v>33</v>
      </c>
      <c r="AX581" s="13" t="s">
        <v>72</v>
      </c>
      <c r="AY581" s="242" t="s">
        <v>129</v>
      </c>
    </row>
    <row r="582" s="14" customFormat="1">
      <c r="A582" s="14"/>
      <c r="B582" s="243"/>
      <c r="C582" s="244"/>
      <c r="D582" s="226" t="s">
        <v>142</v>
      </c>
      <c r="E582" s="245" t="s">
        <v>19</v>
      </c>
      <c r="F582" s="246" t="s">
        <v>704</v>
      </c>
      <c r="G582" s="244"/>
      <c r="H582" s="247">
        <v>0.5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3" t="s">
        <v>142</v>
      </c>
      <c r="AU582" s="253" t="s">
        <v>81</v>
      </c>
      <c r="AV582" s="14" t="s">
        <v>81</v>
      </c>
      <c r="AW582" s="14" t="s">
        <v>33</v>
      </c>
      <c r="AX582" s="14" t="s">
        <v>72</v>
      </c>
      <c r="AY582" s="253" t="s">
        <v>129</v>
      </c>
    </row>
    <row r="583" s="15" customFormat="1">
      <c r="A583" s="15"/>
      <c r="B583" s="254"/>
      <c r="C583" s="255"/>
      <c r="D583" s="226" t="s">
        <v>142</v>
      </c>
      <c r="E583" s="256" t="s">
        <v>19</v>
      </c>
      <c r="F583" s="257" t="s">
        <v>144</v>
      </c>
      <c r="G583" s="255"/>
      <c r="H583" s="258">
        <v>1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4" t="s">
        <v>142</v>
      </c>
      <c r="AU583" s="264" t="s">
        <v>81</v>
      </c>
      <c r="AV583" s="15" t="s">
        <v>145</v>
      </c>
      <c r="AW583" s="15" t="s">
        <v>33</v>
      </c>
      <c r="AX583" s="15" t="s">
        <v>79</v>
      </c>
      <c r="AY583" s="264" t="s">
        <v>129</v>
      </c>
    </row>
    <row r="584" s="2" customFormat="1" ht="16.5" customHeight="1">
      <c r="A584" s="39"/>
      <c r="B584" s="40"/>
      <c r="C584" s="213" t="s">
        <v>705</v>
      </c>
      <c r="D584" s="213" t="s">
        <v>132</v>
      </c>
      <c r="E584" s="214" t="s">
        <v>706</v>
      </c>
      <c r="F584" s="215" t="s">
        <v>707</v>
      </c>
      <c r="G584" s="216" t="s">
        <v>223</v>
      </c>
      <c r="H584" s="217">
        <v>2.5</v>
      </c>
      <c r="I584" s="218"/>
      <c r="J584" s="219">
        <f>ROUND(I584*H584,2)</f>
        <v>0</v>
      </c>
      <c r="K584" s="215" t="s">
        <v>136</v>
      </c>
      <c r="L584" s="45"/>
      <c r="M584" s="220" t="s">
        <v>19</v>
      </c>
      <c r="N584" s="221" t="s">
        <v>43</v>
      </c>
      <c r="O584" s="85"/>
      <c r="P584" s="222">
        <f>O584*H584</f>
        <v>0</v>
      </c>
      <c r="Q584" s="222">
        <v>0.00040000000000000002</v>
      </c>
      <c r="R584" s="222">
        <f>Q584*H584</f>
        <v>0.001</v>
      </c>
      <c r="S584" s="222">
        <v>0</v>
      </c>
      <c r="T584" s="223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4" t="s">
        <v>324</v>
      </c>
      <c r="AT584" s="224" t="s">
        <v>132</v>
      </c>
      <c r="AU584" s="224" t="s">
        <v>81</v>
      </c>
      <c r="AY584" s="18" t="s">
        <v>129</v>
      </c>
      <c r="BE584" s="225">
        <f>IF(N584="základní",J584,0)</f>
        <v>0</v>
      </c>
      <c r="BF584" s="225">
        <f>IF(N584="snížená",J584,0)</f>
        <v>0</v>
      </c>
      <c r="BG584" s="225">
        <f>IF(N584="zákl. přenesená",J584,0)</f>
        <v>0</v>
      </c>
      <c r="BH584" s="225">
        <f>IF(N584="sníž. přenesená",J584,0)</f>
        <v>0</v>
      </c>
      <c r="BI584" s="225">
        <f>IF(N584="nulová",J584,0)</f>
        <v>0</v>
      </c>
      <c r="BJ584" s="18" t="s">
        <v>79</v>
      </c>
      <c r="BK584" s="225">
        <f>ROUND(I584*H584,2)</f>
        <v>0</v>
      </c>
      <c r="BL584" s="18" t="s">
        <v>324</v>
      </c>
      <c r="BM584" s="224" t="s">
        <v>708</v>
      </c>
    </row>
    <row r="585" s="2" customFormat="1">
      <c r="A585" s="39"/>
      <c r="B585" s="40"/>
      <c r="C585" s="41"/>
      <c r="D585" s="226" t="s">
        <v>139</v>
      </c>
      <c r="E585" s="41"/>
      <c r="F585" s="227" t="s">
        <v>709</v>
      </c>
      <c r="G585" s="41"/>
      <c r="H585" s="41"/>
      <c r="I585" s="228"/>
      <c r="J585" s="41"/>
      <c r="K585" s="41"/>
      <c r="L585" s="45"/>
      <c r="M585" s="229"/>
      <c r="N585" s="230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139</v>
      </c>
      <c r="AU585" s="18" t="s">
        <v>81</v>
      </c>
    </row>
    <row r="586" s="2" customFormat="1">
      <c r="A586" s="39"/>
      <c r="B586" s="40"/>
      <c r="C586" s="41"/>
      <c r="D586" s="231" t="s">
        <v>140</v>
      </c>
      <c r="E586" s="41"/>
      <c r="F586" s="232" t="s">
        <v>710</v>
      </c>
      <c r="G586" s="41"/>
      <c r="H586" s="41"/>
      <c r="I586" s="228"/>
      <c r="J586" s="41"/>
      <c r="K586" s="41"/>
      <c r="L586" s="45"/>
      <c r="M586" s="229"/>
      <c r="N586" s="230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140</v>
      </c>
      <c r="AU586" s="18" t="s">
        <v>81</v>
      </c>
    </row>
    <row r="587" s="13" customFormat="1">
      <c r="A587" s="13"/>
      <c r="B587" s="233"/>
      <c r="C587" s="234"/>
      <c r="D587" s="226" t="s">
        <v>142</v>
      </c>
      <c r="E587" s="235" t="s">
        <v>19</v>
      </c>
      <c r="F587" s="236" t="s">
        <v>689</v>
      </c>
      <c r="G587" s="234"/>
      <c r="H587" s="235" t="s">
        <v>19</v>
      </c>
      <c r="I587" s="237"/>
      <c r="J587" s="234"/>
      <c r="K587" s="234"/>
      <c r="L587" s="238"/>
      <c r="M587" s="239"/>
      <c r="N587" s="240"/>
      <c r="O587" s="240"/>
      <c r="P587" s="240"/>
      <c r="Q587" s="240"/>
      <c r="R587" s="240"/>
      <c r="S587" s="240"/>
      <c r="T587" s="24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2" t="s">
        <v>142</v>
      </c>
      <c r="AU587" s="242" t="s">
        <v>81</v>
      </c>
      <c r="AV587" s="13" t="s">
        <v>79</v>
      </c>
      <c r="AW587" s="13" t="s">
        <v>33</v>
      </c>
      <c r="AX587" s="13" t="s">
        <v>72</v>
      </c>
      <c r="AY587" s="242" t="s">
        <v>129</v>
      </c>
    </row>
    <row r="588" s="14" customFormat="1">
      <c r="A588" s="14"/>
      <c r="B588" s="243"/>
      <c r="C588" s="244"/>
      <c r="D588" s="226" t="s">
        <v>142</v>
      </c>
      <c r="E588" s="245" t="s">
        <v>19</v>
      </c>
      <c r="F588" s="246" t="s">
        <v>381</v>
      </c>
      <c r="G588" s="244"/>
      <c r="H588" s="247">
        <v>1</v>
      </c>
      <c r="I588" s="248"/>
      <c r="J588" s="244"/>
      <c r="K588" s="244"/>
      <c r="L588" s="249"/>
      <c r="M588" s="250"/>
      <c r="N588" s="251"/>
      <c r="O588" s="251"/>
      <c r="P588" s="251"/>
      <c r="Q588" s="251"/>
      <c r="R588" s="251"/>
      <c r="S588" s="251"/>
      <c r="T588" s="25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3" t="s">
        <v>142</v>
      </c>
      <c r="AU588" s="253" t="s">
        <v>81</v>
      </c>
      <c r="AV588" s="14" t="s">
        <v>81</v>
      </c>
      <c r="AW588" s="14" t="s">
        <v>33</v>
      </c>
      <c r="AX588" s="14" t="s">
        <v>72</v>
      </c>
      <c r="AY588" s="253" t="s">
        <v>129</v>
      </c>
    </row>
    <row r="589" s="13" customFormat="1">
      <c r="A589" s="13"/>
      <c r="B589" s="233"/>
      <c r="C589" s="234"/>
      <c r="D589" s="226" t="s">
        <v>142</v>
      </c>
      <c r="E589" s="235" t="s">
        <v>19</v>
      </c>
      <c r="F589" s="236" t="s">
        <v>690</v>
      </c>
      <c r="G589" s="234"/>
      <c r="H589" s="235" t="s">
        <v>19</v>
      </c>
      <c r="I589" s="237"/>
      <c r="J589" s="234"/>
      <c r="K589" s="234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142</v>
      </c>
      <c r="AU589" s="242" t="s">
        <v>81</v>
      </c>
      <c r="AV589" s="13" t="s">
        <v>79</v>
      </c>
      <c r="AW589" s="13" t="s">
        <v>33</v>
      </c>
      <c r="AX589" s="13" t="s">
        <v>72</v>
      </c>
      <c r="AY589" s="242" t="s">
        <v>129</v>
      </c>
    </row>
    <row r="590" s="14" customFormat="1">
      <c r="A590" s="14"/>
      <c r="B590" s="243"/>
      <c r="C590" s="244"/>
      <c r="D590" s="226" t="s">
        <v>142</v>
      </c>
      <c r="E590" s="245" t="s">
        <v>19</v>
      </c>
      <c r="F590" s="246" t="s">
        <v>381</v>
      </c>
      <c r="G590" s="244"/>
      <c r="H590" s="247">
        <v>1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142</v>
      </c>
      <c r="AU590" s="253" t="s">
        <v>81</v>
      </c>
      <c r="AV590" s="14" t="s">
        <v>81</v>
      </c>
      <c r="AW590" s="14" t="s">
        <v>33</v>
      </c>
      <c r="AX590" s="14" t="s">
        <v>72</v>
      </c>
      <c r="AY590" s="253" t="s">
        <v>129</v>
      </c>
    </row>
    <row r="591" s="13" customFormat="1">
      <c r="A591" s="13"/>
      <c r="B591" s="233"/>
      <c r="C591" s="234"/>
      <c r="D591" s="226" t="s">
        <v>142</v>
      </c>
      <c r="E591" s="235" t="s">
        <v>19</v>
      </c>
      <c r="F591" s="236" t="s">
        <v>242</v>
      </c>
      <c r="G591" s="234"/>
      <c r="H591" s="235" t="s">
        <v>19</v>
      </c>
      <c r="I591" s="237"/>
      <c r="J591" s="234"/>
      <c r="K591" s="234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142</v>
      </c>
      <c r="AU591" s="242" t="s">
        <v>81</v>
      </c>
      <c r="AV591" s="13" t="s">
        <v>79</v>
      </c>
      <c r="AW591" s="13" t="s">
        <v>33</v>
      </c>
      <c r="AX591" s="13" t="s">
        <v>72</v>
      </c>
      <c r="AY591" s="242" t="s">
        <v>129</v>
      </c>
    </row>
    <row r="592" s="14" customFormat="1">
      <c r="A592" s="14"/>
      <c r="B592" s="243"/>
      <c r="C592" s="244"/>
      <c r="D592" s="226" t="s">
        <v>142</v>
      </c>
      <c r="E592" s="245" t="s">
        <v>19</v>
      </c>
      <c r="F592" s="246" t="s">
        <v>538</v>
      </c>
      <c r="G592" s="244"/>
      <c r="H592" s="247">
        <v>0.5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142</v>
      </c>
      <c r="AU592" s="253" t="s">
        <v>81</v>
      </c>
      <c r="AV592" s="14" t="s">
        <v>81</v>
      </c>
      <c r="AW592" s="14" t="s">
        <v>33</v>
      </c>
      <c r="AX592" s="14" t="s">
        <v>72</v>
      </c>
      <c r="AY592" s="253" t="s">
        <v>129</v>
      </c>
    </row>
    <row r="593" s="15" customFormat="1">
      <c r="A593" s="15"/>
      <c r="B593" s="254"/>
      <c r="C593" s="255"/>
      <c r="D593" s="226" t="s">
        <v>142</v>
      </c>
      <c r="E593" s="256" t="s">
        <v>19</v>
      </c>
      <c r="F593" s="257" t="s">
        <v>144</v>
      </c>
      <c r="G593" s="255"/>
      <c r="H593" s="258">
        <v>2.5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142</v>
      </c>
      <c r="AU593" s="264" t="s">
        <v>81</v>
      </c>
      <c r="AV593" s="15" t="s">
        <v>145</v>
      </c>
      <c r="AW593" s="15" t="s">
        <v>33</v>
      </c>
      <c r="AX593" s="15" t="s">
        <v>79</v>
      </c>
      <c r="AY593" s="264" t="s">
        <v>129</v>
      </c>
    </row>
    <row r="594" s="2" customFormat="1" ht="24.15" customHeight="1">
      <c r="A594" s="39"/>
      <c r="B594" s="40"/>
      <c r="C594" s="269" t="s">
        <v>711</v>
      </c>
      <c r="D594" s="269" t="s">
        <v>310</v>
      </c>
      <c r="E594" s="270" t="s">
        <v>712</v>
      </c>
      <c r="F594" s="271" t="s">
        <v>713</v>
      </c>
      <c r="G594" s="272" t="s">
        <v>223</v>
      </c>
      <c r="H594" s="273">
        <v>3</v>
      </c>
      <c r="I594" s="274"/>
      <c r="J594" s="275">
        <f>ROUND(I594*H594,2)</f>
        <v>0</v>
      </c>
      <c r="K594" s="271" t="s">
        <v>136</v>
      </c>
      <c r="L594" s="276"/>
      <c r="M594" s="277" t="s">
        <v>19</v>
      </c>
      <c r="N594" s="278" t="s">
        <v>43</v>
      </c>
      <c r="O594" s="85"/>
      <c r="P594" s="222">
        <f>O594*H594</f>
        <v>0</v>
      </c>
      <c r="Q594" s="222">
        <v>0.0064000000000000003</v>
      </c>
      <c r="R594" s="222">
        <f>Q594*H594</f>
        <v>0.019200000000000002</v>
      </c>
      <c r="S594" s="222">
        <v>0</v>
      </c>
      <c r="T594" s="22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4" t="s">
        <v>462</v>
      </c>
      <c r="AT594" s="224" t="s">
        <v>310</v>
      </c>
      <c r="AU594" s="224" t="s">
        <v>81</v>
      </c>
      <c r="AY594" s="18" t="s">
        <v>129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8" t="s">
        <v>79</v>
      </c>
      <c r="BK594" s="225">
        <f>ROUND(I594*H594,2)</f>
        <v>0</v>
      </c>
      <c r="BL594" s="18" t="s">
        <v>324</v>
      </c>
      <c r="BM594" s="224" t="s">
        <v>714</v>
      </c>
    </row>
    <row r="595" s="2" customFormat="1">
      <c r="A595" s="39"/>
      <c r="B595" s="40"/>
      <c r="C595" s="41"/>
      <c r="D595" s="226" t="s">
        <v>139</v>
      </c>
      <c r="E595" s="41"/>
      <c r="F595" s="227" t="s">
        <v>713</v>
      </c>
      <c r="G595" s="41"/>
      <c r="H595" s="41"/>
      <c r="I595" s="228"/>
      <c r="J595" s="41"/>
      <c r="K595" s="41"/>
      <c r="L595" s="45"/>
      <c r="M595" s="229"/>
      <c r="N595" s="230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139</v>
      </c>
      <c r="AU595" s="18" t="s">
        <v>81</v>
      </c>
    </row>
    <row r="596" s="14" customFormat="1">
      <c r="A596" s="14"/>
      <c r="B596" s="243"/>
      <c r="C596" s="244"/>
      <c r="D596" s="226" t="s">
        <v>142</v>
      </c>
      <c r="E596" s="245" t="s">
        <v>19</v>
      </c>
      <c r="F596" s="246" t="s">
        <v>715</v>
      </c>
      <c r="G596" s="244"/>
      <c r="H596" s="247">
        <v>3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142</v>
      </c>
      <c r="AU596" s="253" t="s">
        <v>81</v>
      </c>
      <c r="AV596" s="14" t="s">
        <v>81</v>
      </c>
      <c r="AW596" s="14" t="s">
        <v>33</v>
      </c>
      <c r="AX596" s="14" t="s">
        <v>72</v>
      </c>
      <c r="AY596" s="253" t="s">
        <v>129</v>
      </c>
    </row>
    <row r="597" s="15" customFormat="1">
      <c r="A597" s="15"/>
      <c r="B597" s="254"/>
      <c r="C597" s="255"/>
      <c r="D597" s="226" t="s">
        <v>142</v>
      </c>
      <c r="E597" s="256" t="s">
        <v>19</v>
      </c>
      <c r="F597" s="257" t="s">
        <v>144</v>
      </c>
      <c r="G597" s="255"/>
      <c r="H597" s="258">
        <v>3</v>
      </c>
      <c r="I597" s="259"/>
      <c r="J597" s="255"/>
      <c r="K597" s="255"/>
      <c r="L597" s="260"/>
      <c r="M597" s="261"/>
      <c r="N597" s="262"/>
      <c r="O597" s="262"/>
      <c r="P597" s="262"/>
      <c r="Q597" s="262"/>
      <c r="R597" s="262"/>
      <c r="S597" s="262"/>
      <c r="T597" s="26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4" t="s">
        <v>142</v>
      </c>
      <c r="AU597" s="264" t="s">
        <v>81</v>
      </c>
      <c r="AV597" s="15" t="s">
        <v>145</v>
      </c>
      <c r="AW597" s="15" t="s">
        <v>33</v>
      </c>
      <c r="AX597" s="15" t="s">
        <v>79</v>
      </c>
      <c r="AY597" s="264" t="s">
        <v>129</v>
      </c>
    </row>
    <row r="598" s="2" customFormat="1" ht="16.5" customHeight="1">
      <c r="A598" s="39"/>
      <c r="B598" s="40"/>
      <c r="C598" s="213" t="s">
        <v>716</v>
      </c>
      <c r="D598" s="213" t="s">
        <v>132</v>
      </c>
      <c r="E598" s="214" t="s">
        <v>717</v>
      </c>
      <c r="F598" s="215" t="s">
        <v>718</v>
      </c>
      <c r="G598" s="216" t="s">
        <v>272</v>
      </c>
      <c r="H598" s="217">
        <v>0.021000000000000001</v>
      </c>
      <c r="I598" s="218"/>
      <c r="J598" s="219">
        <f>ROUND(I598*H598,2)</f>
        <v>0</v>
      </c>
      <c r="K598" s="215" t="s">
        <v>136</v>
      </c>
      <c r="L598" s="45"/>
      <c r="M598" s="220" t="s">
        <v>19</v>
      </c>
      <c r="N598" s="221" t="s">
        <v>43</v>
      </c>
      <c r="O598" s="85"/>
      <c r="P598" s="222">
        <f>O598*H598</f>
        <v>0</v>
      </c>
      <c r="Q598" s="222">
        <v>0</v>
      </c>
      <c r="R598" s="222">
        <f>Q598*H598</f>
        <v>0</v>
      </c>
      <c r="S598" s="222">
        <v>0</v>
      </c>
      <c r="T598" s="223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4" t="s">
        <v>324</v>
      </c>
      <c r="AT598" s="224" t="s">
        <v>132</v>
      </c>
      <c r="AU598" s="224" t="s">
        <v>81</v>
      </c>
      <c r="AY598" s="18" t="s">
        <v>129</v>
      </c>
      <c r="BE598" s="225">
        <f>IF(N598="základní",J598,0)</f>
        <v>0</v>
      </c>
      <c r="BF598" s="225">
        <f>IF(N598="snížená",J598,0)</f>
        <v>0</v>
      </c>
      <c r="BG598" s="225">
        <f>IF(N598="zákl. přenesená",J598,0)</f>
        <v>0</v>
      </c>
      <c r="BH598" s="225">
        <f>IF(N598="sníž. přenesená",J598,0)</f>
        <v>0</v>
      </c>
      <c r="BI598" s="225">
        <f>IF(N598="nulová",J598,0)</f>
        <v>0</v>
      </c>
      <c r="BJ598" s="18" t="s">
        <v>79</v>
      </c>
      <c r="BK598" s="225">
        <f>ROUND(I598*H598,2)</f>
        <v>0</v>
      </c>
      <c r="BL598" s="18" t="s">
        <v>324</v>
      </c>
      <c r="BM598" s="224" t="s">
        <v>719</v>
      </c>
    </row>
    <row r="599" s="2" customFormat="1">
      <c r="A599" s="39"/>
      <c r="B599" s="40"/>
      <c r="C599" s="41"/>
      <c r="D599" s="226" t="s">
        <v>139</v>
      </c>
      <c r="E599" s="41"/>
      <c r="F599" s="227" t="s">
        <v>720</v>
      </c>
      <c r="G599" s="41"/>
      <c r="H599" s="41"/>
      <c r="I599" s="228"/>
      <c r="J599" s="41"/>
      <c r="K599" s="41"/>
      <c r="L599" s="45"/>
      <c r="M599" s="229"/>
      <c r="N599" s="230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139</v>
      </c>
      <c r="AU599" s="18" t="s">
        <v>81</v>
      </c>
    </row>
    <row r="600" s="2" customFormat="1">
      <c r="A600" s="39"/>
      <c r="B600" s="40"/>
      <c r="C600" s="41"/>
      <c r="D600" s="231" t="s">
        <v>140</v>
      </c>
      <c r="E600" s="41"/>
      <c r="F600" s="232" t="s">
        <v>721</v>
      </c>
      <c r="G600" s="41"/>
      <c r="H600" s="41"/>
      <c r="I600" s="228"/>
      <c r="J600" s="41"/>
      <c r="K600" s="41"/>
      <c r="L600" s="45"/>
      <c r="M600" s="229"/>
      <c r="N600" s="230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140</v>
      </c>
      <c r="AU600" s="18" t="s">
        <v>81</v>
      </c>
    </row>
    <row r="601" s="2" customFormat="1" ht="16.5" customHeight="1">
      <c r="A601" s="39"/>
      <c r="B601" s="40"/>
      <c r="C601" s="213" t="s">
        <v>722</v>
      </c>
      <c r="D601" s="213" t="s">
        <v>132</v>
      </c>
      <c r="E601" s="214" t="s">
        <v>723</v>
      </c>
      <c r="F601" s="215" t="s">
        <v>724</v>
      </c>
      <c r="G601" s="216" t="s">
        <v>272</v>
      </c>
      <c r="H601" s="217">
        <v>0.021000000000000001</v>
      </c>
      <c r="I601" s="218"/>
      <c r="J601" s="219">
        <f>ROUND(I601*H601,2)</f>
        <v>0</v>
      </c>
      <c r="K601" s="215" t="s">
        <v>136</v>
      </c>
      <c r="L601" s="45"/>
      <c r="M601" s="220" t="s">
        <v>19</v>
      </c>
      <c r="N601" s="221" t="s">
        <v>43</v>
      </c>
      <c r="O601" s="85"/>
      <c r="P601" s="222">
        <f>O601*H601</f>
        <v>0</v>
      </c>
      <c r="Q601" s="222">
        <v>0</v>
      </c>
      <c r="R601" s="222">
        <f>Q601*H601</f>
        <v>0</v>
      </c>
      <c r="S601" s="222">
        <v>0</v>
      </c>
      <c r="T601" s="223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4" t="s">
        <v>324</v>
      </c>
      <c r="AT601" s="224" t="s">
        <v>132</v>
      </c>
      <c r="AU601" s="224" t="s">
        <v>81</v>
      </c>
      <c r="AY601" s="18" t="s">
        <v>129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18" t="s">
        <v>79</v>
      </c>
      <c r="BK601" s="225">
        <f>ROUND(I601*H601,2)</f>
        <v>0</v>
      </c>
      <c r="BL601" s="18" t="s">
        <v>324</v>
      </c>
      <c r="BM601" s="224" t="s">
        <v>725</v>
      </c>
    </row>
    <row r="602" s="2" customFormat="1">
      <c r="A602" s="39"/>
      <c r="B602" s="40"/>
      <c r="C602" s="41"/>
      <c r="D602" s="226" t="s">
        <v>139</v>
      </c>
      <c r="E602" s="41"/>
      <c r="F602" s="227" t="s">
        <v>726</v>
      </c>
      <c r="G602" s="41"/>
      <c r="H602" s="41"/>
      <c r="I602" s="228"/>
      <c r="J602" s="41"/>
      <c r="K602" s="41"/>
      <c r="L602" s="45"/>
      <c r="M602" s="229"/>
      <c r="N602" s="230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139</v>
      </c>
      <c r="AU602" s="18" t="s">
        <v>81</v>
      </c>
    </row>
    <row r="603" s="2" customFormat="1">
      <c r="A603" s="39"/>
      <c r="B603" s="40"/>
      <c r="C603" s="41"/>
      <c r="D603" s="231" t="s">
        <v>140</v>
      </c>
      <c r="E603" s="41"/>
      <c r="F603" s="232" t="s">
        <v>727</v>
      </c>
      <c r="G603" s="41"/>
      <c r="H603" s="41"/>
      <c r="I603" s="228"/>
      <c r="J603" s="41"/>
      <c r="K603" s="41"/>
      <c r="L603" s="45"/>
      <c r="M603" s="229"/>
      <c r="N603" s="230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81</v>
      </c>
    </row>
    <row r="604" s="12" customFormat="1" ht="22.8" customHeight="1">
      <c r="A604" s="12"/>
      <c r="B604" s="197"/>
      <c r="C604" s="198"/>
      <c r="D604" s="199" t="s">
        <v>71</v>
      </c>
      <c r="E604" s="211" t="s">
        <v>728</v>
      </c>
      <c r="F604" s="211" t="s">
        <v>729</v>
      </c>
      <c r="G604" s="198"/>
      <c r="H604" s="198"/>
      <c r="I604" s="201"/>
      <c r="J604" s="212">
        <f>BK604</f>
        <v>0</v>
      </c>
      <c r="K604" s="198"/>
      <c r="L604" s="203"/>
      <c r="M604" s="204"/>
      <c r="N604" s="205"/>
      <c r="O604" s="205"/>
      <c r="P604" s="206">
        <f>SUM(P605:P627)</f>
        <v>0</v>
      </c>
      <c r="Q604" s="205"/>
      <c r="R604" s="206">
        <f>SUM(R605:R627)</f>
        <v>0</v>
      </c>
      <c r="S604" s="205"/>
      <c r="T604" s="207">
        <f>SUM(T605:T627)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08" t="s">
        <v>81</v>
      </c>
      <c r="AT604" s="209" t="s">
        <v>71</v>
      </c>
      <c r="AU604" s="209" t="s">
        <v>79</v>
      </c>
      <c r="AY604" s="208" t="s">
        <v>129</v>
      </c>
      <c r="BK604" s="210">
        <f>SUM(BK605:BK627)</f>
        <v>0</v>
      </c>
    </row>
    <row r="605" s="2" customFormat="1" ht="24.15" customHeight="1">
      <c r="A605" s="39"/>
      <c r="B605" s="40"/>
      <c r="C605" s="213" t="s">
        <v>730</v>
      </c>
      <c r="D605" s="213" t="s">
        <v>132</v>
      </c>
      <c r="E605" s="214" t="s">
        <v>731</v>
      </c>
      <c r="F605" s="215" t="s">
        <v>732</v>
      </c>
      <c r="G605" s="216" t="s">
        <v>327</v>
      </c>
      <c r="H605" s="217">
        <v>40</v>
      </c>
      <c r="I605" s="218"/>
      <c r="J605" s="219">
        <f>ROUND(I605*H605,2)</f>
        <v>0</v>
      </c>
      <c r="K605" s="215" t="s">
        <v>19</v>
      </c>
      <c r="L605" s="45"/>
      <c r="M605" s="220" t="s">
        <v>19</v>
      </c>
      <c r="N605" s="221" t="s">
        <v>43</v>
      </c>
      <c r="O605" s="85"/>
      <c r="P605" s="222">
        <f>O605*H605</f>
        <v>0</v>
      </c>
      <c r="Q605" s="222">
        <v>0</v>
      </c>
      <c r="R605" s="222">
        <f>Q605*H605</f>
        <v>0</v>
      </c>
      <c r="S605" s="222">
        <v>0</v>
      </c>
      <c r="T605" s="223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4" t="s">
        <v>324</v>
      </c>
      <c r="AT605" s="224" t="s">
        <v>132</v>
      </c>
      <c r="AU605" s="224" t="s">
        <v>81</v>
      </c>
      <c r="AY605" s="18" t="s">
        <v>129</v>
      </c>
      <c r="BE605" s="225">
        <f>IF(N605="základní",J605,0)</f>
        <v>0</v>
      </c>
      <c r="BF605" s="225">
        <f>IF(N605="snížená",J605,0)</f>
        <v>0</v>
      </c>
      <c r="BG605" s="225">
        <f>IF(N605="zákl. přenesená",J605,0)</f>
        <v>0</v>
      </c>
      <c r="BH605" s="225">
        <f>IF(N605="sníž. přenesená",J605,0)</f>
        <v>0</v>
      </c>
      <c r="BI605" s="225">
        <f>IF(N605="nulová",J605,0)</f>
        <v>0</v>
      </c>
      <c r="BJ605" s="18" t="s">
        <v>79</v>
      </c>
      <c r="BK605" s="225">
        <f>ROUND(I605*H605,2)</f>
        <v>0</v>
      </c>
      <c r="BL605" s="18" t="s">
        <v>324</v>
      </c>
      <c r="BM605" s="224" t="s">
        <v>733</v>
      </c>
    </row>
    <row r="606" s="2" customFormat="1">
      <c r="A606" s="39"/>
      <c r="B606" s="40"/>
      <c r="C606" s="41"/>
      <c r="D606" s="226" t="s">
        <v>139</v>
      </c>
      <c r="E606" s="41"/>
      <c r="F606" s="227" t="s">
        <v>732</v>
      </c>
      <c r="G606" s="41"/>
      <c r="H606" s="41"/>
      <c r="I606" s="228"/>
      <c r="J606" s="41"/>
      <c r="K606" s="41"/>
      <c r="L606" s="45"/>
      <c r="M606" s="229"/>
      <c r="N606" s="230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139</v>
      </c>
      <c r="AU606" s="18" t="s">
        <v>81</v>
      </c>
    </row>
    <row r="607" s="13" customFormat="1">
      <c r="A607" s="13"/>
      <c r="B607" s="233"/>
      <c r="C607" s="234"/>
      <c r="D607" s="226" t="s">
        <v>142</v>
      </c>
      <c r="E607" s="235" t="s">
        <v>19</v>
      </c>
      <c r="F607" s="236" t="s">
        <v>734</v>
      </c>
      <c r="G607" s="234"/>
      <c r="H607" s="235" t="s">
        <v>19</v>
      </c>
      <c r="I607" s="237"/>
      <c r="J607" s="234"/>
      <c r="K607" s="234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142</v>
      </c>
      <c r="AU607" s="242" t="s">
        <v>81</v>
      </c>
      <c r="AV607" s="13" t="s">
        <v>79</v>
      </c>
      <c r="AW607" s="13" t="s">
        <v>33</v>
      </c>
      <c r="AX607" s="13" t="s">
        <v>72</v>
      </c>
      <c r="AY607" s="242" t="s">
        <v>129</v>
      </c>
    </row>
    <row r="608" s="13" customFormat="1">
      <c r="A608" s="13"/>
      <c r="B608" s="233"/>
      <c r="C608" s="234"/>
      <c r="D608" s="226" t="s">
        <v>142</v>
      </c>
      <c r="E608" s="235" t="s">
        <v>19</v>
      </c>
      <c r="F608" s="236" t="s">
        <v>735</v>
      </c>
      <c r="G608" s="234"/>
      <c r="H608" s="235" t="s">
        <v>19</v>
      </c>
      <c r="I608" s="237"/>
      <c r="J608" s="234"/>
      <c r="K608" s="234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142</v>
      </c>
      <c r="AU608" s="242" t="s">
        <v>81</v>
      </c>
      <c r="AV608" s="13" t="s">
        <v>79</v>
      </c>
      <c r="AW608" s="13" t="s">
        <v>33</v>
      </c>
      <c r="AX608" s="13" t="s">
        <v>72</v>
      </c>
      <c r="AY608" s="242" t="s">
        <v>129</v>
      </c>
    </row>
    <row r="609" s="13" customFormat="1">
      <c r="A609" s="13"/>
      <c r="B609" s="233"/>
      <c r="C609" s="234"/>
      <c r="D609" s="226" t="s">
        <v>142</v>
      </c>
      <c r="E609" s="235" t="s">
        <v>19</v>
      </c>
      <c r="F609" s="236" t="s">
        <v>332</v>
      </c>
      <c r="G609" s="234"/>
      <c r="H609" s="235" t="s">
        <v>19</v>
      </c>
      <c r="I609" s="237"/>
      <c r="J609" s="234"/>
      <c r="K609" s="234"/>
      <c r="L609" s="238"/>
      <c r="M609" s="239"/>
      <c r="N609" s="240"/>
      <c r="O609" s="240"/>
      <c r="P609" s="240"/>
      <c r="Q609" s="240"/>
      <c r="R609" s="240"/>
      <c r="S609" s="240"/>
      <c r="T609" s="24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2" t="s">
        <v>142</v>
      </c>
      <c r="AU609" s="242" t="s">
        <v>81</v>
      </c>
      <c r="AV609" s="13" t="s">
        <v>79</v>
      </c>
      <c r="AW609" s="13" t="s">
        <v>33</v>
      </c>
      <c r="AX609" s="13" t="s">
        <v>72</v>
      </c>
      <c r="AY609" s="242" t="s">
        <v>129</v>
      </c>
    </row>
    <row r="610" s="14" customFormat="1">
      <c r="A610" s="14"/>
      <c r="B610" s="243"/>
      <c r="C610" s="244"/>
      <c r="D610" s="226" t="s">
        <v>142</v>
      </c>
      <c r="E610" s="245" t="s">
        <v>19</v>
      </c>
      <c r="F610" s="246" t="s">
        <v>391</v>
      </c>
      <c r="G610" s="244"/>
      <c r="H610" s="247">
        <v>1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142</v>
      </c>
      <c r="AU610" s="253" t="s">
        <v>81</v>
      </c>
      <c r="AV610" s="14" t="s">
        <v>81</v>
      </c>
      <c r="AW610" s="14" t="s">
        <v>33</v>
      </c>
      <c r="AX610" s="14" t="s">
        <v>72</v>
      </c>
      <c r="AY610" s="253" t="s">
        <v>129</v>
      </c>
    </row>
    <row r="611" s="14" customFormat="1">
      <c r="A611" s="14"/>
      <c r="B611" s="243"/>
      <c r="C611" s="244"/>
      <c r="D611" s="226" t="s">
        <v>142</v>
      </c>
      <c r="E611" s="245" t="s">
        <v>19</v>
      </c>
      <c r="F611" s="246" t="s">
        <v>392</v>
      </c>
      <c r="G611" s="244"/>
      <c r="H611" s="247">
        <v>1</v>
      </c>
      <c r="I611" s="248"/>
      <c r="J611" s="244"/>
      <c r="K611" s="244"/>
      <c r="L611" s="249"/>
      <c r="M611" s="250"/>
      <c r="N611" s="251"/>
      <c r="O611" s="251"/>
      <c r="P611" s="251"/>
      <c r="Q611" s="251"/>
      <c r="R611" s="251"/>
      <c r="S611" s="251"/>
      <c r="T611" s="25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3" t="s">
        <v>142</v>
      </c>
      <c r="AU611" s="253" t="s">
        <v>81</v>
      </c>
      <c r="AV611" s="14" t="s">
        <v>81</v>
      </c>
      <c r="AW611" s="14" t="s">
        <v>33</v>
      </c>
      <c r="AX611" s="14" t="s">
        <v>72</v>
      </c>
      <c r="AY611" s="253" t="s">
        <v>129</v>
      </c>
    </row>
    <row r="612" s="14" customFormat="1">
      <c r="A612" s="14"/>
      <c r="B612" s="243"/>
      <c r="C612" s="244"/>
      <c r="D612" s="226" t="s">
        <v>142</v>
      </c>
      <c r="E612" s="245" t="s">
        <v>19</v>
      </c>
      <c r="F612" s="246" t="s">
        <v>393</v>
      </c>
      <c r="G612" s="244"/>
      <c r="H612" s="247">
        <v>1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142</v>
      </c>
      <c r="AU612" s="253" t="s">
        <v>81</v>
      </c>
      <c r="AV612" s="14" t="s">
        <v>81</v>
      </c>
      <c r="AW612" s="14" t="s">
        <v>33</v>
      </c>
      <c r="AX612" s="14" t="s">
        <v>72</v>
      </c>
      <c r="AY612" s="253" t="s">
        <v>129</v>
      </c>
    </row>
    <row r="613" s="14" customFormat="1">
      <c r="A613" s="14"/>
      <c r="B613" s="243"/>
      <c r="C613" s="244"/>
      <c r="D613" s="226" t="s">
        <v>142</v>
      </c>
      <c r="E613" s="245" t="s">
        <v>19</v>
      </c>
      <c r="F613" s="246" t="s">
        <v>370</v>
      </c>
      <c r="G613" s="244"/>
      <c r="H613" s="247">
        <v>1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3" t="s">
        <v>142</v>
      </c>
      <c r="AU613" s="253" t="s">
        <v>81</v>
      </c>
      <c r="AV613" s="14" t="s">
        <v>81</v>
      </c>
      <c r="AW613" s="14" t="s">
        <v>33</v>
      </c>
      <c r="AX613" s="14" t="s">
        <v>72</v>
      </c>
      <c r="AY613" s="253" t="s">
        <v>129</v>
      </c>
    </row>
    <row r="614" s="14" customFormat="1">
      <c r="A614" s="14"/>
      <c r="B614" s="243"/>
      <c r="C614" s="244"/>
      <c r="D614" s="226" t="s">
        <v>142</v>
      </c>
      <c r="E614" s="245" t="s">
        <v>19</v>
      </c>
      <c r="F614" s="246" t="s">
        <v>334</v>
      </c>
      <c r="G614" s="244"/>
      <c r="H614" s="247">
        <v>1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142</v>
      </c>
      <c r="AU614" s="253" t="s">
        <v>81</v>
      </c>
      <c r="AV614" s="14" t="s">
        <v>81</v>
      </c>
      <c r="AW614" s="14" t="s">
        <v>33</v>
      </c>
      <c r="AX614" s="14" t="s">
        <v>72</v>
      </c>
      <c r="AY614" s="253" t="s">
        <v>129</v>
      </c>
    </row>
    <row r="615" s="13" customFormat="1">
      <c r="A615" s="13"/>
      <c r="B615" s="233"/>
      <c r="C615" s="234"/>
      <c r="D615" s="226" t="s">
        <v>142</v>
      </c>
      <c r="E615" s="235" t="s">
        <v>19</v>
      </c>
      <c r="F615" s="236" t="s">
        <v>356</v>
      </c>
      <c r="G615" s="234"/>
      <c r="H615" s="235" t="s">
        <v>19</v>
      </c>
      <c r="I615" s="237"/>
      <c r="J615" s="234"/>
      <c r="K615" s="234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142</v>
      </c>
      <c r="AU615" s="242" t="s">
        <v>81</v>
      </c>
      <c r="AV615" s="13" t="s">
        <v>79</v>
      </c>
      <c r="AW615" s="13" t="s">
        <v>33</v>
      </c>
      <c r="AX615" s="13" t="s">
        <v>72</v>
      </c>
      <c r="AY615" s="242" t="s">
        <v>129</v>
      </c>
    </row>
    <row r="616" s="14" customFormat="1">
      <c r="A616" s="14"/>
      <c r="B616" s="243"/>
      <c r="C616" s="244"/>
      <c r="D616" s="226" t="s">
        <v>142</v>
      </c>
      <c r="E616" s="245" t="s">
        <v>19</v>
      </c>
      <c r="F616" s="246" t="s">
        <v>394</v>
      </c>
      <c r="G616" s="244"/>
      <c r="H616" s="247">
        <v>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142</v>
      </c>
      <c r="AU616" s="253" t="s">
        <v>81</v>
      </c>
      <c r="AV616" s="14" t="s">
        <v>81</v>
      </c>
      <c r="AW616" s="14" t="s">
        <v>33</v>
      </c>
      <c r="AX616" s="14" t="s">
        <v>72</v>
      </c>
      <c r="AY616" s="253" t="s">
        <v>129</v>
      </c>
    </row>
    <row r="617" s="14" customFormat="1">
      <c r="A617" s="14"/>
      <c r="B617" s="243"/>
      <c r="C617" s="244"/>
      <c r="D617" s="226" t="s">
        <v>142</v>
      </c>
      <c r="E617" s="245" t="s">
        <v>19</v>
      </c>
      <c r="F617" s="246" t="s">
        <v>392</v>
      </c>
      <c r="G617" s="244"/>
      <c r="H617" s="247">
        <v>1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142</v>
      </c>
      <c r="AU617" s="253" t="s">
        <v>81</v>
      </c>
      <c r="AV617" s="14" t="s">
        <v>81</v>
      </c>
      <c r="AW617" s="14" t="s">
        <v>33</v>
      </c>
      <c r="AX617" s="14" t="s">
        <v>72</v>
      </c>
      <c r="AY617" s="253" t="s">
        <v>129</v>
      </c>
    </row>
    <row r="618" s="13" customFormat="1">
      <c r="A618" s="13"/>
      <c r="B618" s="233"/>
      <c r="C618" s="234"/>
      <c r="D618" s="226" t="s">
        <v>142</v>
      </c>
      <c r="E618" s="235" t="s">
        <v>19</v>
      </c>
      <c r="F618" s="236" t="s">
        <v>358</v>
      </c>
      <c r="G618" s="234"/>
      <c r="H618" s="235" t="s">
        <v>19</v>
      </c>
      <c r="I618" s="237"/>
      <c r="J618" s="234"/>
      <c r="K618" s="234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142</v>
      </c>
      <c r="AU618" s="242" t="s">
        <v>81</v>
      </c>
      <c r="AV618" s="13" t="s">
        <v>79</v>
      </c>
      <c r="AW618" s="13" t="s">
        <v>33</v>
      </c>
      <c r="AX618" s="13" t="s">
        <v>72</v>
      </c>
      <c r="AY618" s="242" t="s">
        <v>129</v>
      </c>
    </row>
    <row r="619" s="14" customFormat="1">
      <c r="A619" s="14"/>
      <c r="B619" s="243"/>
      <c r="C619" s="244"/>
      <c r="D619" s="226" t="s">
        <v>142</v>
      </c>
      <c r="E619" s="245" t="s">
        <v>19</v>
      </c>
      <c r="F619" s="246" t="s">
        <v>374</v>
      </c>
      <c r="G619" s="244"/>
      <c r="H619" s="247">
        <v>4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3" t="s">
        <v>142</v>
      </c>
      <c r="AU619" s="253" t="s">
        <v>81</v>
      </c>
      <c r="AV619" s="14" t="s">
        <v>81</v>
      </c>
      <c r="AW619" s="14" t="s">
        <v>33</v>
      </c>
      <c r="AX619" s="14" t="s">
        <v>72</v>
      </c>
      <c r="AY619" s="253" t="s">
        <v>129</v>
      </c>
    </row>
    <row r="620" s="13" customFormat="1">
      <c r="A620" s="13"/>
      <c r="B620" s="233"/>
      <c r="C620" s="234"/>
      <c r="D620" s="226" t="s">
        <v>142</v>
      </c>
      <c r="E620" s="235" t="s">
        <v>19</v>
      </c>
      <c r="F620" s="236" t="s">
        <v>372</v>
      </c>
      <c r="G620" s="234"/>
      <c r="H620" s="235" t="s">
        <v>19</v>
      </c>
      <c r="I620" s="237"/>
      <c r="J620" s="234"/>
      <c r="K620" s="234"/>
      <c r="L620" s="238"/>
      <c r="M620" s="239"/>
      <c r="N620" s="240"/>
      <c r="O620" s="240"/>
      <c r="P620" s="240"/>
      <c r="Q620" s="240"/>
      <c r="R620" s="240"/>
      <c r="S620" s="240"/>
      <c r="T620" s="24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2" t="s">
        <v>142</v>
      </c>
      <c r="AU620" s="242" t="s">
        <v>81</v>
      </c>
      <c r="AV620" s="13" t="s">
        <v>79</v>
      </c>
      <c r="AW620" s="13" t="s">
        <v>33</v>
      </c>
      <c r="AX620" s="13" t="s">
        <v>72</v>
      </c>
      <c r="AY620" s="242" t="s">
        <v>129</v>
      </c>
    </row>
    <row r="621" s="14" customFormat="1">
      <c r="A621" s="14"/>
      <c r="B621" s="243"/>
      <c r="C621" s="244"/>
      <c r="D621" s="226" t="s">
        <v>142</v>
      </c>
      <c r="E621" s="245" t="s">
        <v>19</v>
      </c>
      <c r="F621" s="246" t="s">
        <v>736</v>
      </c>
      <c r="G621" s="244"/>
      <c r="H621" s="247">
        <v>20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3" t="s">
        <v>142</v>
      </c>
      <c r="AU621" s="253" t="s">
        <v>81</v>
      </c>
      <c r="AV621" s="14" t="s">
        <v>81</v>
      </c>
      <c r="AW621" s="14" t="s">
        <v>33</v>
      </c>
      <c r="AX621" s="14" t="s">
        <v>72</v>
      </c>
      <c r="AY621" s="253" t="s">
        <v>129</v>
      </c>
    </row>
    <row r="622" s="13" customFormat="1">
      <c r="A622" s="13"/>
      <c r="B622" s="233"/>
      <c r="C622" s="234"/>
      <c r="D622" s="226" t="s">
        <v>142</v>
      </c>
      <c r="E622" s="235" t="s">
        <v>19</v>
      </c>
      <c r="F622" s="236" t="s">
        <v>360</v>
      </c>
      <c r="G622" s="234"/>
      <c r="H622" s="235" t="s">
        <v>19</v>
      </c>
      <c r="I622" s="237"/>
      <c r="J622" s="234"/>
      <c r="K622" s="234"/>
      <c r="L622" s="238"/>
      <c r="M622" s="239"/>
      <c r="N622" s="240"/>
      <c r="O622" s="240"/>
      <c r="P622" s="240"/>
      <c r="Q622" s="240"/>
      <c r="R622" s="240"/>
      <c r="S622" s="240"/>
      <c r="T622" s="24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2" t="s">
        <v>142</v>
      </c>
      <c r="AU622" s="242" t="s">
        <v>81</v>
      </c>
      <c r="AV622" s="13" t="s">
        <v>79</v>
      </c>
      <c r="AW622" s="13" t="s">
        <v>33</v>
      </c>
      <c r="AX622" s="13" t="s">
        <v>72</v>
      </c>
      <c r="AY622" s="242" t="s">
        <v>129</v>
      </c>
    </row>
    <row r="623" s="14" customFormat="1">
      <c r="A623" s="14"/>
      <c r="B623" s="243"/>
      <c r="C623" s="244"/>
      <c r="D623" s="226" t="s">
        <v>142</v>
      </c>
      <c r="E623" s="245" t="s">
        <v>19</v>
      </c>
      <c r="F623" s="246" t="s">
        <v>737</v>
      </c>
      <c r="G623" s="244"/>
      <c r="H623" s="247">
        <v>8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142</v>
      </c>
      <c r="AU623" s="253" t="s">
        <v>81</v>
      </c>
      <c r="AV623" s="14" t="s">
        <v>81</v>
      </c>
      <c r="AW623" s="14" t="s">
        <v>33</v>
      </c>
      <c r="AX623" s="14" t="s">
        <v>72</v>
      </c>
      <c r="AY623" s="253" t="s">
        <v>129</v>
      </c>
    </row>
    <row r="624" s="15" customFormat="1">
      <c r="A624" s="15"/>
      <c r="B624" s="254"/>
      <c r="C624" s="255"/>
      <c r="D624" s="226" t="s">
        <v>142</v>
      </c>
      <c r="E624" s="256" t="s">
        <v>19</v>
      </c>
      <c r="F624" s="257" t="s">
        <v>144</v>
      </c>
      <c r="G624" s="255"/>
      <c r="H624" s="258">
        <v>40</v>
      </c>
      <c r="I624" s="259"/>
      <c r="J624" s="255"/>
      <c r="K624" s="255"/>
      <c r="L624" s="260"/>
      <c r="M624" s="261"/>
      <c r="N624" s="262"/>
      <c r="O624" s="262"/>
      <c r="P624" s="262"/>
      <c r="Q624" s="262"/>
      <c r="R624" s="262"/>
      <c r="S624" s="262"/>
      <c r="T624" s="263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64" t="s">
        <v>142</v>
      </c>
      <c r="AU624" s="264" t="s">
        <v>81</v>
      </c>
      <c r="AV624" s="15" t="s">
        <v>145</v>
      </c>
      <c r="AW624" s="15" t="s">
        <v>33</v>
      </c>
      <c r="AX624" s="15" t="s">
        <v>79</v>
      </c>
      <c r="AY624" s="264" t="s">
        <v>129</v>
      </c>
    </row>
    <row r="625" s="2" customFormat="1" ht="16.5" customHeight="1">
      <c r="A625" s="39"/>
      <c r="B625" s="40"/>
      <c r="C625" s="213" t="s">
        <v>738</v>
      </c>
      <c r="D625" s="213" t="s">
        <v>132</v>
      </c>
      <c r="E625" s="214" t="s">
        <v>739</v>
      </c>
      <c r="F625" s="215" t="s">
        <v>740</v>
      </c>
      <c r="G625" s="216" t="s">
        <v>741</v>
      </c>
      <c r="H625" s="279"/>
      <c r="I625" s="218"/>
      <c r="J625" s="219">
        <f>ROUND(I625*H625,2)</f>
        <v>0</v>
      </c>
      <c r="K625" s="215" t="s">
        <v>136</v>
      </c>
      <c r="L625" s="45"/>
      <c r="M625" s="220" t="s">
        <v>19</v>
      </c>
      <c r="N625" s="221" t="s">
        <v>43</v>
      </c>
      <c r="O625" s="85"/>
      <c r="P625" s="222">
        <f>O625*H625</f>
        <v>0</v>
      </c>
      <c r="Q625" s="222">
        <v>0</v>
      </c>
      <c r="R625" s="222">
        <f>Q625*H625</f>
        <v>0</v>
      </c>
      <c r="S625" s="222">
        <v>0</v>
      </c>
      <c r="T625" s="223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4" t="s">
        <v>324</v>
      </c>
      <c r="AT625" s="224" t="s">
        <v>132</v>
      </c>
      <c r="AU625" s="224" t="s">
        <v>81</v>
      </c>
      <c r="AY625" s="18" t="s">
        <v>129</v>
      </c>
      <c r="BE625" s="225">
        <f>IF(N625="základní",J625,0)</f>
        <v>0</v>
      </c>
      <c r="BF625" s="225">
        <f>IF(N625="snížená",J625,0)</f>
        <v>0</v>
      </c>
      <c r="BG625" s="225">
        <f>IF(N625="zákl. přenesená",J625,0)</f>
        <v>0</v>
      </c>
      <c r="BH625" s="225">
        <f>IF(N625="sníž. přenesená",J625,0)</f>
        <v>0</v>
      </c>
      <c r="BI625" s="225">
        <f>IF(N625="nulová",J625,0)</f>
        <v>0</v>
      </c>
      <c r="BJ625" s="18" t="s">
        <v>79</v>
      </c>
      <c r="BK625" s="225">
        <f>ROUND(I625*H625,2)</f>
        <v>0</v>
      </c>
      <c r="BL625" s="18" t="s">
        <v>324</v>
      </c>
      <c r="BM625" s="224" t="s">
        <v>742</v>
      </c>
    </row>
    <row r="626" s="2" customFormat="1">
      <c r="A626" s="39"/>
      <c r="B626" s="40"/>
      <c r="C626" s="41"/>
      <c r="D626" s="226" t="s">
        <v>139</v>
      </c>
      <c r="E626" s="41"/>
      <c r="F626" s="227" t="s">
        <v>743</v>
      </c>
      <c r="G626" s="41"/>
      <c r="H626" s="41"/>
      <c r="I626" s="228"/>
      <c r="J626" s="41"/>
      <c r="K626" s="41"/>
      <c r="L626" s="45"/>
      <c r="M626" s="229"/>
      <c r="N626" s="230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139</v>
      </c>
      <c r="AU626" s="18" t="s">
        <v>81</v>
      </c>
    </row>
    <row r="627" s="2" customFormat="1">
      <c r="A627" s="39"/>
      <c r="B627" s="40"/>
      <c r="C627" s="41"/>
      <c r="D627" s="231" t="s">
        <v>140</v>
      </c>
      <c r="E627" s="41"/>
      <c r="F627" s="232" t="s">
        <v>744</v>
      </c>
      <c r="G627" s="41"/>
      <c r="H627" s="41"/>
      <c r="I627" s="228"/>
      <c r="J627" s="41"/>
      <c r="K627" s="41"/>
      <c r="L627" s="45"/>
      <c r="M627" s="229"/>
      <c r="N627" s="230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140</v>
      </c>
      <c r="AU627" s="18" t="s">
        <v>81</v>
      </c>
    </row>
    <row r="628" s="12" customFormat="1" ht="22.8" customHeight="1">
      <c r="A628" s="12"/>
      <c r="B628" s="197"/>
      <c r="C628" s="198"/>
      <c r="D628" s="199" t="s">
        <v>71</v>
      </c>
      <c r="E628" s="211" t="s">
        <v>745</v>
      </c>
      <c r="F628" s="211" t="s">
        <v>746</v>
      </c>
      <c r="G628" s="198"/>
      <c r="H628" s="198"/>
      <c r="I628" s="201"/>
      <c r="J628" s="212">
        <f>BK628</f>
        <v>0</v>
      </c>
      <c r="K628" s="198"/>
      <c r="L628" s="203"/>
      <c r="M628" s="204"/>
      <c r="N628" s="205"/>
      <c r="O628" s="205"/>
      <c r="P628" s="206">
        <f>SUM(P629:P644)</f>
        <v>0</v>
      </c>
      <c r="Q628" s="205"/>
      <c r="R628" s="206">
        <f>SUM(R629:R644)</f>
        <v>0</v>
      </c>
      <c r="S628" s="205"/>
      <c r="T628" s="207">
        <f>SUM(T629:T644)</f>
        <v>0.0047999999999999996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08" t="s">
        <v>81</v>
      </c>
      <c r="AT628" s="209" t="s">
        <v>71</v>
      </c>
      <c r="AU628" s="209" t="s">
        <v>79</v>
      </c>
      <c r="AY628" s="208" t="s">
        <v>129</v>
      </c>
      <c r="BK628" s="210">
        <f>SUM(BK629:BK644)</f>
        <v>0</v>
      </c>
    </row>
    <row r="629" s="2" customFormat="1" ht="21.75" customHeight="1">
      <c r="A629" s="39"/>
      <c r="B629" s="40"/>
      <c r="C629" s="213" t="s">
        <v>747</v>
      </c>
      <c r="D629" s="213" t="s">
        <v>132</v>
      </c>
      <c r="E629" s="214" t="s">
        <v>748</v>
      </c>
      <c r="F629" s="215" t="s">
        <v>749</v>
      </c>
      <c r="G629" s="216" t="s">
        <v>327</v>
      </c>
      <c r="H629" s="217">
        <v>2</v>
      </c>
      <c r="I629" s="218"/>
      <c r="J629" s="219">
        <f>ROUND(I629*H629,2)</f>
        <v>0</v>
      </c>
      <c r="K629" s="215" t="s">
        <v>136</v>
      </c>
      <c r="L629" s="45"/>
      <c r="M629" s="220" t="s">
        <v>19</v>
      </c>
      <c r="N629" s="221" t="s">
        <v>43</v>
      </c>
      <c r="O629" s="85"/>
      <c r="P629" s="222">
        <f>O629*H629</f>
        <v>0</v>
      </c>
      <c r="Q629" s="222">
        <v>0</v>
      </c>
      <c r="R629" s="222">
        <f>Q629*H629</f>
        <v>0</v>
      </c>
      <c r="S629" s="222">
        <v>0.0023999999999999998</v>
      </c>
      <c r="T629" s="223">
        <f>S629*H629</f>
        <v>0.0047999999999999996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4" t="s">
        <v>324</v>
      </c>
      <c r="AT629" s="224" t="s">
        <v>132</v>
      </c>
      <c r="AU629" s="224" t="s">
        <v>81</v>
      </c>
      <c r="AY629" s="18" t="s">
        <v>129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8" t="s">
        <v>79</v>
      </c>
      <c r="BK629" s="225">
        <f>ROUND(I629*H629,2)</f>
        <v>0</v>
      </c>
      <c r="BL629" s="18" t="s">
        <v>324</v>
      </c>
      <c r="BM629" s="224" t="s">
        <v>750</v>
      </c>
    </row>
    <row r="630" s="2" customFormat="1">
      <c r="A630" s="39"/>
      <c r="B630" s="40"/>
      <c r="C630" s="41"/>
      <c r="D630" s="226" t="s">
        <v>139</v>
      </c>
      <c r="E630" s="41"/>
      <c r="F630" s="227" t="s">
        <v>751</v>
      </c>
      <c r="G630" s="41"/>
      <c r="H630" s="41"/>
      <c r="I630" s="228"/>
      <c r="J630" s="41"/>
      <c r="K630" s="41"/>
      <c r="L630" s="45"/>
      <c r="M630" s="229"/>
      <c r="N630" s="230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139</v>
      </c>
      <c r="AU630" s="18" t="s">
        <v>81</v>
      </c>
    </row>
    <row r="631" s="2" customFormat="1">
      <c r="A631" s="39"/>
      <c r="B631" s="40"/>
      <c r="C631" s="41"/>
      <c r="D631" s="231" t="s">
        <v>140</v>
      </c>
      <c r="E631" s="41"/>
      <c r="F631" s="232" t="s">
        <v>752</v>
      </c>
      <c r="G631" s="41"/>
      <c r="H631" s="41"/>
      <c r="I631" s="228"/>
      <c r="J631" s="41"/>
      <c r="K631" s="41"/>
      <c r="L631" s="45"/>
      <c r="M631" s="229"/>
      <c r="N631" s="230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140</v>
      </c>
      <c r="AU631" s="18" t="s">
        <v>81</v>
      </c>
    </row>
    <row r="632" s="13" customFormat="1">
      <c r="A632" s="13"/>
      <c r="B632" s="233"/>
      <c r="C632" s="234"/>
      <c r="D632" s="226" t="s">
        <v>142</v>
      </c>
      <c r="E632" s="235" t="s">
        <v>19</v>
      </c>
      <c r="F632" s="236" t="s">
        <v>753</v>
      </c>
      <c r="G632" s="234"/>
      <c r="H632" s="235" t="s">
        <v>19</v>
      </c>
      <c r="I632" s="237"/>
      <c r="J632" s="234"/>
      <c r="K632" s="234"/>
      <c r="L632" s="238"/>
      <c r="M632" s="239"/>
      <c r="N632" s="240"/>
      <c r="O632" s="240"/>
      <c r="P632" s="240"/>
      <c r="Q632" s="240"/>
      <c r="R632" s="240"/>
      <c r="S632" s="240"/>
      <c r="T632" s="24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2" t="s">
        <v>142</v>
      </c>
      <c r="AU632" s="242" t="s">
        <v>81</v>
      </c>
      <c r="AV632" s="13" t="s">
        <v>79</v>
      </c>
      <c r="AW632" s="13" t="s">
        <v>33</v>
      </c>
      <c r="AX632" s="13" t="s">
        <v>72</v>
      </c>
      <c r="AY632" s="242" t="s">
        <v>129</v>
      </c>
    </row>
    <row r="633" s="13" customFormat="1">
      <c r="A633" s="13"/>
      <c r="B633" s="233"/>
      <c r="C633" s="234"/>
      <c r="D633" s="226" t="s">
        <v>142</v>
      </c>
      <c r="E633" s="235" t="s">
        <v>19</v>
      </c>
      <c r="F633" s="236" t="s">
        <v>372</v>
      </c>
      <c r="G633" s="234"/>
      <c r="H633" s="235" t="s">
        <v>19</v>
      </c>
      <c r="I633" s="237"/>
      <c r="J633" s="234"/>
      <c r="K633" s="234"/>
      <c r="L633" s="238"/>
      <c r="M633" s="239"/>
      <c r="N633" s="240"/>
      <c r="O633" s="240"/>
      <c r="P633" s="240"/>
      <c r="Q633" s="240"/>
      <c r="R633" s="240"/>
      <c r="S633" s="240"/>
      <c r="T633" s="241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2" t="s">
        <v>142</v>
      </c>
      <c r="AU633" s="242" t="s">
        <v>81</v>
      </c>
      <c r="AV633" s="13" t="s">
        <v>79</v>
      </c>
      <c r="AW633" s="13" t="s">
        <v>33</v>
      </c>
      <c r="AX633" s="13" t="s">
        <v>72</v>
      </c>
      <c r="AY633" s="242" t="s">
        <v>129</v>
      </c>
    </row>
    <row r="634" s="14" customFormat="1">
      <c r="A634" s="14"/>
      <c r="B634" s="243"/>
      <c r="C634" s="244"/>
      <c r="D634" s="226" t="s">
        <v>142</v>
      </c>
      <c r="E634" s="245" t="s">
        <v>19</v>
      </c>
      <c r="F634" s="246" t="s">
        <v>754</v>
      </c>
      <c r="G634" s="244"/>
      <c r="H634" s="247">
        <v>2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3" t="s">
        <v>142</v>
      </c>
      <c r="AU634" s="253" t="s">
        <v>81</v>
      </c>
      <c r="AV634" s="14" t="s">
        <v>81</v>
      </c>
      <c r="AW634" s="14" t="s">
        <v>33</v>
      </c>
      <c r="AX634" s="14" t="s">
        <v>72</v>
      </c>
      <c r="AY634" s="253" t="s">
        <v>129</v>
      </c>
    </row>
    <row r="635" s="15" customFormat="1">
      <c r="A635" s="15"/>
      <c r="B635" s="254"/>
      <c r="C635" s="255"/>
      <c r="D635" s="226" t="s">
        <v>142</v>
      </c>
      <c r="E635" s="256" t="s">
        <v>19</v>
      </c>
      <c r="F635" s="257" t="s">
        <v>144</v>
      </c>
      <c r="G635" s="255"/>
      <c r="H635" s="258">
        <v>2</v>
      </c>
      <c r="I635" s="259"/>
      <c r="J635" s="255"/>
      <c r="K635" s="255"/>
      <c r="L635" s="260"/>
      <c r="M635" s="261"/>
      <c r="N635" s="262"/>
      <c r="O635" s="262"/>
      <c r="P635" s="262"/>
      <c r="Q635" s="262"/>
      <c r="R635" s="262"/>
      <c r="S635" s="262"/>
      <c r="T635" s="263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4" t="s">
        <v>142</v>
      </c>
      <c r="AU635" s="264" t="s">
        <v>81</v>
      </c>
      <c r="AV635" s="15" t="s">
        <v>145</v>
      </c>
      <c r="AW635" s="15" t="s">
        <v>33</v>
      </c>
      <c r="AX635" s="15" t="s">
        <v>79</v>
      </c>
      <c r="AY635" s="264" t="s">
        <v>129</v>
      </c>
    </row>
    <row r="636" s="2" customFormat="1" ht="16.5" customHeight="1">
      <c r="A636" s="39"/>
      <c r="B636" s="40"/>
      <c r="C636" s="213" t="s">
        <v>755</v>
      </c>
      <c r="D636" s="213" t="s">
        <v>132</v>
      </c>
      <c r="E636" s="214" t="s">
        <v>756</v>
      </c>
      <c r="F636" s="215" t="s">
        <v>757</v>
      </c>
      <c r="G636" s="216" t="s">
        <v>327</v>
      </c>
      <c r="H636" s="217">
        <v>2</v>
      </c>
      <c r="I636" s="218"/>
      <c r="J636" s="219">
        <f>ROUND(I636*H636,2)</f>
        <v>0</v>
      </c>
      <c r="K636" s="215" t="s">
        <v>19</v>
      </c>
      <c r="L636" s="45"/>
      <c r="M636" s="220" t="s">
        <v>19</v>
      </c>
      <c r="N636" s="221" t="s">
        <v>43</v>
      </c>
      <c r="O636" s="85"/>
      <c r="P636" s="222">
        <f>O636*H636</f>
        <v>0</v>
      </c>
      <c r="Q636" s="222">
        <v>0</v>
      </c>
      <c r="R636" s="222">
        <f>Q636*H636</f>
        <v>0</v>
      </c>
      <c r="S636" s="222">
        <v>0</v>
      </c>
      <c r="T636" s="223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4" t="s">
        <v>324</v>
      </c>
      <c r="AT636" s="224" t="s">
        <v>132</v>
      </c>
      <c r="AU636" s="224" t="s">
        <v>81</v>
      </c>
      <c r="AY636" s="18" t="s">
        <v>129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18" t="s">
        <v>79</v>
      </c>
      <c r="BK636" s="225">
        <f>ROUND(I636*H636,2)</f>
        <v>0</v>
      </c>
      <c r="BL636" s="18" t="s">
        <v>324</v>
      </c>
      <c r="BM636" s="224" t="s">
        <v>758</v>
      </c>
    </row>
    <row r="637" s="2" customFormat="1">
      <c r="A637" s="39"/>
      <c r="B637" s="40"/>
      <c r="C637" s="41"/>
      <c r="D637" s="226" t="s">
        <v>139</v>
      </c>
      <c r="E637" s="41"/>
      <c r="F637" s="227" t="s">
        <v>757</v>
      </c>
      <c r="G637" s="41"/>
      <c r="H637" s="41"/>
      <c r="I637" s="228"/>
      <c r="J637" s="41"/>
      <c r="K637" s="41"/>
      <c r="L637" s="45"/>
      <c r="M637" s="229"/>
      <c r="N637" s="230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139</v>
      </c>
      <c r="AU637" s="18" t="s">
        <v>81</v>
      </c>
    </row>
    <row r="638" s="13" customFormat="1">
      <c r="A638" s="13"/>
      <c r="B638" s="233"/>
      <c r="C638" s="234"/>
      <c r="D638" s="226" t="s">
        <v>142</v>
      </c>
      <c r="E638" s="235" t="s">
        <v>19</v>
      </c>
      <c r="F638" s="236" t="s">
        <v>753</v>
      </c>
      <c r="G638" s="234"/>
      <c r="H638" s="235" t="s">
        <v>19</v>
      </c>
      <c r="I638" s="237"/>
      <c r="J638" s="234"/>
      <c r="K638" s="234"/>
      <c r="L638" s="238"/>
      <c r="M638" s="239"/>
      <c r="N638" s="240"/>
      <c r="O638" s="240"/>
      <c r="P638" s="240"/>
      <c r="Q638" s="240"/>
      <c r="R638" s="240"/>
      <c r="S638" s="240"/>
      <c r="T638" s="24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2" t="s">
        <v>142</v>
      </c>
      <c r="AU638" s="242" t="s">
        <v>81</v>
      </c>
      <c r="AV638" s="13" t="s">
        <v>79</v>
      </c>
      <c r="AW638" s="13" t="s">
        <v>33</v>
      </c>
      <c r="AX638" s="13" t="s">
        <v>72</v>
      </c>
      <c r="AY638" s="242" t="s">
        <v>129</v>
      </c>
    </row>
    <row r="639" s="13" customFormat="1">
      <c r="A639" s="13"/>
      <c r="B639" s="233"/>
      <c r="C639" s="234"/>
      <c r="D639" s="226" t="s">
        <v>142</v>
      </c>
      <c r="E639" s="235" t="s">
        <v>19</v>
      </c>
      <c r="F639" s="236" t="s">
        <v>372</v>
      </c>
      <c r="G639" s="234"/>
      <c r="H639" s="235" t="s">
        <v>19</v>
      </c>
      <c r="I639" s="237"/>
      <c r="J639" s="234"/>
      <c r="K639" s="234"/>
      <c r="L639" s="238"/>
      <c r="M639" s="239"/>
      <c r="N639" s="240"/>
      <c r="O639" s="240"/>
      <c r="P639" s="240"/>
      <c r="Q639" s="240"/>
      <c r="R639" s="240"/>
      <c r="S639" s="240"/>
      <c r="T639" s="241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2" t="s">
        <v>142</v>
      </c>
      <c r="AU639" s="242" t="s">
        <v>81</v>
      </c>
      <c r="AV639" s="13" t="s">
        <v>79</v>
      </c>
      <c r="AW639" s="13" t="s">
        <v>33</v>
      </c>
      <c r="AX639" s="13" t="s">
        <v>72</v>
      </c>
      <c r="AY639" s="242" t="s">
        <v>129</v>
      </c>
    </row>
    <row r="640" s="14" customFormat="1">
      <c r="A640" s="14"/>
      <c r="B640" s="243"/>
      <c r="C640" s="244"/>
      <c r="D640" s="226" t="s">
        <v>142</v>
      </c>
      <c r="E640" s="245" t="s">
        <v>19</v>
      </c>
      <c r="F640" s="246" t="s">
        <v>754</v>
      </c>
      <c r="G640" s="244"/>
      <c r="H640" s="247">
        <v>2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3" t="s">
        <v>142</v>
      </c>
      <c r="AU640" s="253" t="s">
        <v>81</v>
      </c>
      <c r="AV640" s="14" t="s">
        <v>81</v>
      </c>
      <c r="AW640" s="14" t="s">
        <v>33</v>
      </c>
      <c r="AX640" s="14" t="s">
        <v>72</v>
      </c>
      <c r="AY640" s="253" t="s">
        <v>129</v>
      </c>
    </row>
    <row r="641" s="15" customFormat="1">
      <c r="A641" s="15"/>
      <c r="B641" s="254"/>
      <c r="C641" s="255"/>
      <c r="D641" s="226" t="s">
        <v>142</v>
      </c>
      <c r="E641" s="256" t="s">
        <v>19</v>
      </c>
      <c r="F641" s="257" t="s">
        <v>144</v>
      </c>
      <c r="G641" s="255"/>
      <c r="H641" s="258">
        <v>2</v>
      </c>
      <c r="I641" s="259"/>
      <c r="J641" s="255"/>
      <c r="K641" s="255"/>
      <c r="L641" s="260"/>
      <c r="M641" s="261"/>
      <c r="N641" s="262"/>
      <c r="O641" s="262"/>
      <c r="P641" s="262"/>
      <c r="Q641" s="262"/>
      <c r="R641" s="262"/>
      <c r="S641" s="262"/>
      <c r="T641" s="263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4" t="s">
        <v>142</v>
      </c>
      <c r="AU641" s="264" t="s">
        <v>81</v>
      </c>
      <c r="AV641" s="15" t="s">
        <v>145</v>
      </c>
      <c r="AW641" s="15" t="s">
        <v>33</v>
      </c>
      <c r="AX641" s="15" t="s">
        <v>79</v>
      </c>
      <c r="AY641" s="264" t="s">
        <v>129</v>
      </c>
    </row>
    <row r="642" s="2" customFormat="1" ht="16.5" customHeight="1">
      <c r="A642" s="39"/>
      <c r="B642" s="40"/>
      <c r="C642" s="213" t="s">
        <v>759</v>
      </c>
      <c r="D642" s="213" t="s">
        <v>132</v>
      </c>
      <c r="E642" s="214" t="s">
        <v>760</v>
      </c>
      <c r="F642" s="215" t="s">
        <v>761</v>
      </c>
      <c r="G642" s="216" t="s">
        <v>741</v>
      </c>
      <c r="H642" s="279"/>
      <c r="I642" s="218"/>
      <c r="J642" s="219">
        <f>ROUND(I642*H642,2)</f>
        <v>0</v>
      </c>
      <c r="K642" s="215" t="s">
        <v>136</v>
      </c>
      <c r="L642" s="45"/>
      <c r="M642" s="220" t="s">
        <v>19</v>
      </c>
      <c r="N642" s="221" t="s">
        <v>43</v>
      </c>
      <c r="O642" s="85"/>
      <c r="P642" s="222">
        <f>O642*H642</f>
        <v>0</v>
      </c>
      <c r="Q642" s="222">
        <v>0</v>
      </c>
      <c r="R642" s="222">
        <f>Q642*H642</f>
        <v>0</v>
      </c>
      <c r="S642" s="222">
        <v>0</v>
      </c>
      <c r="T642" s="223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4" t="s">
        <v>324</v>
      </c>
      <c r="AT642" s="224" t="s">
        <v>132</v>
      </c>
      <c r="AU642" s="224" t="s">
        <v>81</v>
      </c>
      <c r="AY642" s="18" t="s">
        <v>129</v>
      </c>
      <c r="BE642" s="225">
        <f>IF(N642="základní",J642,0)</f>
        <v>0</v>
      </c>
      <c r="BF642" s="225">
        <f>IF(N642="snížená",J642,0)</f>
        <v>0</v>
      </c>
      <c r="BG642" s="225">
        <f>IF(N642="zákl. přenesená",J642,0)</f>
        <v>0</v>
      </c>
      <c r="BH642" s="225">
        <f>IF(N642="sníž. přenesená",J642,0)</f>
        <v>0</v>
      </c>
      <c r="BI642" s="225">
        <f>IF(N642="nulová",J642,0)</f>
        <v>0</v>
      </c>
      <c r="BJ642" s="18" t="s">
        <v>79</v>
      </c>
      <c r="BK642" s="225">
        <f>ROUND(I642*H642,2)</f>
        <v>0</v>
      </c>
      <c r="BL642" s="18" t="s">
        <v>324</v>
      </c>
      <c r="BM642" s="224" t="s">
        <v>762</v>
      </c>
    </row>
    <row r="643" s="2" customFormat="1">
      <c r="A643" s="39"/>
      <c r="B643" s="40"/>
      <c r="C643" s="41"/>
      <c r="D643" s="226" t="s">
        <v>139</v>
      </c>
      <c r="E643" s="41"/>
      <c r="F643" s="227" t="s">
        <v>763</v>
      </c>
      <c r="G643" s="41"/>
      <c r="H643" s="41"/>
      <c r="I643" s="228"/>
      <c r="J643" s="41"/>
      <c r="K643" s="41"/>
      <c r="L643" s="45"/>
      <c r="M643" s="229"/>
      <c r="N643" s="230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139</v>
      </c>
      <c r="AU643" s="18" t="s">
        <v>81</v>
      </c>
    </row>
    <row r="644" s="2" customFormat="1">
      <c r="A644" s="39"/>
      <c r="B644" s="40"/>
      <c r="C644" s="41"/>
      <c r="D644" s="231" t="s">
        <v>140</v>
      </c>
      <c r="E644" s="41"/>
      <c r="F644" s="232" t="s">
        <v>764</v>
      </c>
      <c r="G644" s="41"/>
      <c r="H644" s="41"/>
      <c r="I644" s="228"/>
      <c r="J644" s="41"/>
      <c r="K644" s="41"/>
      <c r="L644" s="45"/>
      <c r="M644" s="229"/>
      <c r="N644" s="230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140</v>
      </c>
      <c r="AU644" s="18" t="s">
        <v>81</v>
      </c>
    </row>
    <row r="645" s="12" customFormat="1" ht="22.8" customHeight="1">
      <c r="A645" s="12"/>
      <c r="B645" s="197"/>
      <c r="C645" s="198"/>
      <c r="D645" s="199" t="s">
        <v>71</v>
      </c>
      <c r="E645" s="211" t="s">
        <v>765</v>
      </c>
      <c r="F645" s="211" t="s">
        <v>766</v>
      </c>
      <c r="G645" s="198"/>
      <c r="H645" s="198"/>
      <c r="I645" s="201"/>
      <c r="J645" s="212">
        <f>BK645</f>
        <v>0</v>
      </c>
      <c r="K645" s="198"/>
      <c r="L645" s="203"/>
      <c r="M645" s="204"/>
      <c r="N645" s="205"/>
      <c r="O645" s="205"/>
      <c r="P645" s="206">
        <f>SUM(P646:P656)</f>
        <v>0</v>
      </c>
      <c r="Q645" s="205"/>
      <c r="R645" s="206">
        <f>SUM(R646:R656)</f>
        <v>0</v>
      </c>
      <c r="S645" s="205"/>
      <c r="T645" s="207">
        <f>SUM(T646:T656)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8" t="s">
        <v>81</v>
      </c>
      <c r="AT645" s="209" t="s">
        <v>71</v>
      </c>
      <c r="AU645" s="209" t="s">
        <v>79</v>
      </c>
      <c r="AY645" s="208" t="s">
        <v>129</v>
      </c>
      <c r="BK645" s="210">
        <f>SUM(BK646:BK656)</f>
        <v>0</v>
      </c>
    </row>
    <row r="646" s="2" customFormat="1" ht="16.5" customHeight="1">
      <c r="A646" s="39"/>
      <c r="B646" s="40"/>
      <c r="C646" s="213" t="s">
        <v>767</v>
      </c>
      <c r="D646" s="213" t="s">
        <v>132</v>
      </c>
      <c r="E646" s="214" t="s">
        <v>768</v>
      </c>
      <c r="F646" s="215" t="s">
        <v>769</v>
      </c>
      <c r="G646" s="216" t="s">
        <v>135</v>
      </c>
      <c r="H646" s="217">
        <v>1</v>
      </c>
      <c r="I646" s="218"/>
      <c r="J646" s="219">
        <f>ROUND(I646*H646,2)</f>
        <v>0</v>
      </c>
      <c r="K646" s="215" t="s">
        <v>19</v>
      </c>
      <c r="L646" s="45"/>
      <c r="M646" s="220" t="s">
        <v>19</v>
      </c>
      <c r="N646" s="221" t="s">
        <v>43</v>
      </c>
      <c r="O646" s="85"/>
      <c r="P646" s="222">
        <f>O646*H646</f>
        <v>0</v>
      </c>
      <c r="Q646" s="222">
        <v>0</v>
      </c>
      <c r="R646" s="222">
        <f>Q646*H646</f>
        <v>0</v>
      </c>
      <c r="S646" s="222">
        <v>0</v>
      </c>
      <c r="T646" s="223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4" t="s">
        <v>324</v>
      </c>
      <c r="AT646" s="224" t="s">
        <v>132</v>
      </c>
      <c r="AU646" s="224" t="s">
        <v>81</v>
      </c>
      <c r="AY646" s="18" t="s">
        <v>129</v>
      </c>
      <c r="BE646" s="225">
        <f>IF(N646="základní",J646,0)</f>
        <v>0</v>
      </c>
      <c r="BF646" s="225">
        <f>IF(N646="snížená",J646,0)</f>
        <v>0</v>
      </c>
      <c r="BG646" s="225">
        <f>IF(N646="zákl. přenesená",J646,0)</f>
        <v>0</v>
      </c>
      <c r="BH646" s="225">
        <f>IF(N646="sníž. přenesená",J646,0)</f>
        <v>0</v>
      </c>
      <c r="BI646" s="225">
        <f>IF(N646="nulová",J646,0)</f>
        <v>0</v>
      </c>
      <c r="BJ646" s="18" t="s">
        <v>79</v>
      </c>
      <c r="BK646" s="225">
        <f>ROUND(I646*H646,2)</f>
        <v>0</v>
      </c>
      <c r="BL646" s="18" t="s">
        <v>324</v>
      </c>
      <c r="BM646" s="224" t="s">
        <v>770</v>
      </c>
    </row>
    <row r="647" s="2" customFormat="1">
      <c r="A647" s="39"/>
      <c r="B647" s="40"/>
      <c r="C647" s="41"/>
      <c r="D647" s="226" t="s">
        <v>139</v>
      </c>
      <c r="E647" s="41"/>
      <c r="F647" s="227" t="s">
        <v>769</v>
      </c>
      <c r="G647" s="41"/>
      <c r="H647" s="41"/>
      <c r="I647" s="228"/>
      <c r="J647" s="41"/>
      <c r="K647" s="41"/>
      <c r="L647" s="45"/>
      <c r="M647" s="229"/>
      <c r="N647" s="230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139</v>
      </c>
      <c r="AU647" s="18" t="s">
        <v>81</v>
      </c>
    </row>
    <row r="648" s="2" customFormat="1" ht="16.5" customHeight="1">
      <c r="A648" s="39"/>
      <c r="B648" s="40"/>
      <c r="C648" s="213" t="s">
        <v>771</v>
      </c>
      <c r="D648" s="213" t="s">
        <v>132</v>
      </c>
      <c r="E648" s="214" t="s">
        <v>772</v>
      </c>
      <c r="F648" s="215" t="s">
        <v>773</v>
      </c>
      <c r="G648" s="216" t="s">
        <v>135</v>
      </c>
      <c r="H648" s="217">
        <v>1</v>
      </c>
      <c r="I648" s="218"/>
      <c r="J648" s="219">
        <f>ROUND(I648*H648,2)</f>
        <v>0</v>
      </c>
      <c r="K648" s="215" t="s">
        <v>19</v>
      </c>
      <c r="L648" s="45"/>
      <c r="M648" s="220" t="s">
        <v>19</v>
      </c>
      <c r="N648" s="221" t="s">
        <v>43</v>
      </c>
      <c r="O648" s="85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4" t="s">
        <v>324</v>
      </c>
      <c r="AT648" s="224" t="s">
        <v>132</v>
      </c>
      <c r="AU648" s="224" t="s">
        <v>81</v>
      </c>
      <c r="AY648" s="18" t="s">
        <v>129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8" t="s">
        <v>79</v>
      </c>
      <c r="BK648" s="225">
        <f>ROUND(I648*H648,2)</f>
        <v>0</v>
      </c>
      <c r="BL648" s="18" t="s">
        <v>324</v>
      </c>
      <c r="BM648" s="224" t="s">
        <v>774</v>
      </c>
    </row>
    <row r="649" s="2" customFormat="1">
      <c r="A649" s="39"/>
      <c r="B649" s="40"/>
      <c r="C649" s="41"/>
      <c r="D649" s="226" t="s">
        <v>139</v>
      </c>
      <c r="E649" s="41"/>
      <c r="F649" s="227" t="s">
        <v>773</v>
      </c>
      <c r="G649" s="41"/>
      <c r="H649" s="41"/>
      <c r="I649" s="228"/>
      <c r="J649" s="41"/>
      <c r="K649" s="41"/>
      <c r="L649" s="45"/>
      <c r="M649" s="229"/>
      <c r="N649" s="230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139</v>
      </c>
      <c r="AU649" s="18" t="s">
        <v>81</v>
      </c>
    </row>
    <row r="650" s="2" customFormat="1" ht="16.5" customHeight="1">
      <c r="A650" s="39"/>
      <c r="B650" s="40"/>
      <c r="C650" s="213" t="s">
        <v>775</v>
      </c>
      <c r="D650" s="213" t="s">
        <v>132</v>
      </c>
      <c r="E650" s="214" t="s">
        <v>776</v>
      </c>
      <c r="F650" s="215" t="s">
        <v>777</v>
      </c>
      <c r="G650" s="216" t="s">
        <v>135</v>
      </c>
      <c r="H650" s="217">
        <v>1</v>
      </c>
      <c r="I650" s="218"/>
      <c r="J650" s="219">
        <f>ROUND(I650*H650,2)</f>
        <v>0</v>
      </c>
      <c r="K650" s="215" t="s">
        <v>19</v>
      </c>
      <c r="L650" s="45"/>
      <c r="M650" s="220" t="s">
        <v>19</v>
      </c>
      <c r="N650" s="221" t="s">
        <v>43</v>
      </c>
      <c r="O650" s="85"/>
      <c r="P650" s="222">
        <f>O650*H650</f>
        <v>0</v>
      </c>
      <c r="Q650" s="222">
        <v>0</v>
      </c>
      <c r="R650" s="222">
        <f>Q650*H650</f>
        <v>0</v>
      </c>
      <c r="S650" s="222">
        <v>0</v>
      </c>
      <c r="T650" s="223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4" t="s">
        <v>324</v>
      </c>
      <c r="AT650" s="224" t="s">
        <v>132</v>
      </c>
      <c r="AU650" s="224" t="s">
        <v>81</v>
      </c>
      <c r="AY650" s="18" t="s">
        <v>129</v>
      </c>
      <c r="BE650" s="225">
        <f>IF(N650="základní",J650,0)</f>
        <v>0</v>
      </c>
      <c r="BF650" s="225">
        <f>IF(N650="snížená",J650,0)</f>
        <v>0</v>
      </c>
      <c r="BG650" s="225">
        <f>IF(N650="zákl. přenesená",J650,0)</f>
        <v>0</v>
      </c>
      <c r="BH650" s="225">
        <f>IF(N650="sníž. přenesená",J650,0)</f>
        <v>0</v>
      </c>
      <c r="BI650" s="225">
        <f>IF(N650="nulová",J650,0)</f>
        <v>0</v>
      </c>
      <c r="BJ650" s="18" t="s">
        <v>79</v>
      </c>
      <c r="BK650" s="225">
        <f>ROUND(I650*H650,2)</f>
        <v>0</v>
      </c>
      <c r="BL650" s="18" t="s">
        <v>324</v>
      </c>
      <c r="BM650" s="224" t="s">
        <v>778</v>
      </c>
    </row>
    <row r="651" s="2" customFormat="1">
      <c r="A651" s="39"/>
      <c r="B651" s="40"/>
      <c r="C651" s="41"/>
      <c r="D651" s="226" t="s">
        <v>139</v>
      </c>
      <c r="E651" s="41"/>
      <c r="F651" s="227" t="s">
        <v>777</v>
      </c>
      <c r="G651" s="41"/>
      <c r="H651" s="41"/>
      <c r="I651" s="228"/>
      <c r="J651" s="41"/>
      <c r="K651" s="41"/>
      <c r="L651" s="45"/>
      <c r="M651" s="229"/>
      <c r="N651" s="230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139</v>
      </c>
      <c r="AU651" s="18" t="s">
        <v>81</v>
      </c>
    </row>
    <row r="652" s="2" customFormat="1" ht="16.5" customHeight="1">
      <c r="A652" s="39"/>
      <c r="B652" s="40"/>
      <c r="C652" s="213" t="s">
        <v>779</v>
      </c>
      <c r="D652" s="213" t="s">
        <v>132</v>
      </c>
      <c r="E652" s="214" t="s">
        <v>780</v>
      </c>
      <c r="F652" s="215" t="s">
        <v>781</v>
      </c>
      <c r="G652" s="216" t="s">
        <v>135</v>
      </c>
      <c r="H652" s="217">
        <v>1</v>
      </c>
      <c r="I652" s="218"/>
      <c r="J652" s="219">
        <f>ROUND(I652*H652,2)</f>
        <v>0</v>
      </c>
      <c r="K652" s="215" t="s">
        <v>19</v>
      </c>
      <c r="L652" s="45"/>
      <c r="M652" s="220" t="s">
        <v>19</v>
      </c>
      <c r="N652" s="221" t="s">
        <v>43</v>
      </c>
      <c r="O652" s="85"/>
      <c r="P652" s="222">
        <f>O652*H652</f>
        <v>0</v>
      </c>
      <c r="Q652" s="222">
        <v>0</v>
      </c>
      <c r="R652" s="222">
        <f>Q652*H652</f>
        <v>0</v>
      </c>
      <c r="S652" s="222">
        <v>0</v>
      </c>
      <c r="T652" s="223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4" t="s">
        <v>324</v>
      </c>
      <c r="AT652" s="224" t="s">
        <v>132</v>
      </c>
      <c r="AU652" s="224" t="s">
        <v>81</v>
      </c>
      <c r="AY652" s="18" t="s">
        <v>129</v>
      </c>
      <c r="BE652" s="225">
        <f>IF(N652="základní",J652,0)</f>
        <v>0</v>
      </c>
      <c r="BF652" s="225">
        <f>IF(N652="snížená",J652,0)</f>
        <v>0</v>
      </c>
      <c r="BG652" s="225">
        <f>IF(N652="zákl. přenesená",J652,0)</f>
        <v>0</v>
      </c>
      <c r="BH652" s="225">
        <f>IF(N652="sníž. přenesená",J652,0)</f>
        <v>0</v>
      </c>
      <c r="BI652" s="225">
        <f>IF(N652="nulová",J652,0)</f>
        <v>0</v>
      </c>
      <c r="BJ652" s="18" t="s">
        <v>79</v>
      </c>
      <c r="BK652" s="225">
        <f>ROUND(I652*H652,2)</f>
        <v>0</v>
      </c>
      <c r="BL652" s="18" t="s">
        <v>324</v>
      </c>
      <c r="BM652" s="224" t="s">
        <v>782</v>
      </c>
    </row>
    <row r="653" s="2" customFormat="1">
      <c r="A653" s="39"/>
      <c r="B653" s="40"/>
      <c r="C653" s="41"/>
      <c r="D653" s="226" t="s">
        <v>139</v>
      </c>
      <c r="E653" s="41"/>
      <c r="F653" s="227" t="s">
        <v>781</v>
      </c>
      <c r="G653" s="41"/>
      <c r="H653" s="41"/>
      <c r="I653" s="228"/>
      <c r="J653" s="41"/>
      <c r="K653" s="41"/>
      <c r="L653" s="45"/>
      <c r="M653" s="229"/>
      <c r="N653" s="230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139</v>
      </c>
      <c r="AU653" s="18" t="s">
        <v>81</v>
      </c>
    </row>
    <row r="654" s="2" customFormat="1" ht="16.5" customHeight="1">
      <c r="A654" s="39"/>
      <c r="B654" s="40"/>
      <c r="C654" s="213" t="s">
        <v>783</v>
      </c>
      <c r="D654" s="213" t="s">
        <v>132</v>
      </c>
      <c r="E654" s="214" t="s">
        <v>784</v>
      </c>
      <c r="F654" s="215" t="s">
        <v>785</v>
      </c>
      <c r="G654" s="216" t="s">
        <v>741</v>
      </c>
      <c r="H654" s="279"/>
      <c r="I654" s="218"/>
      <c r="J654" s="219">
        <f>ROUND(I654*H654,2)</f>
        <v>0</v>
      </c>
      <c r="K654" s="215" t="s">
        <v>136</v>
      </c>
      <c r="L654" s="45"/>
      <c r="M654" s="220" t="s">
        <v>19</v>
      </c>
      <c r="N654" s="221" t="s">
        <v>43</v>
      </c>
      <c r="O654" s="85"/>
      <c r="P654" s="222">
        <f>O654*H654</f>
        <v>0</v>
      </c>
      <c r="Q654" s="222">
        <v>0</v>
      </c>
      <c r="R654" s="222">
        <f>Q654*H654</f>
        <v>0</v>
      </c>
      <c r="S654" s="222">
        <v>0</v>
      </c>
      <c r="T654" s="223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4" t="s">
        <v>324</v>
      </c>
      <c r="AT654" s="224" t="s">
        <v>132</v>
      </c>
      <c r="AU654" s="224" t="s">
        <v>81</v>
      </c>
      <c r="AY654" s="18" t="s">
        <v>129</v>
      </c>
      <c r="BE654" s="225">
        <f>IF(N654="základní",J654,0)</f>
        <v>0</v>
      </c>
      <c r="BF654" s="225">
        <f>IF(N654="snížená",J654,0)</f>
        <v>0</v>
      </c>
      <c r="BG654" s="225">
        <f>IF(N654="zákl. přenesená",J654,0)</f>
        <v>0</v>
      </c>
      <c r="BH654" s="225">
        <f>IF(N654="sníž. přenesená",J654,0)</f>
        <v>0</v>
      </c>
      <c r="BI654" s="225">
        <f>IF(N654="nulová",J654,0)</f>
        <v>0</v>
      </c>
      <c r="BJ654" s="18" t="s">
        <v>79</v>
      </c>
      <c r="BK654" s="225">
        <f>ROUND(I654*H654,2)</f>
        <v>0</v>
      </c>
      <c r="BL654" s="18" t="s">
        <v>324</v>
      </c>
      <c r="BM654" s="224" t="s">
        <v>786</v>
      </c>
    </row>
    <row r="655" s="2" customFormat="1">
      <c r="A655" s="39"/>
      <c r="B655" s="40"/>
      <c r="C655" s="41"/>
      <c r="D655" s="226" t="s">
        <v>139</v>
      </c>
      <c r="E655" s="41"/>
      <c r="F655" s="227" t="s">
        <v>787</v>
      </c>
      <c r="G655" s="41"/>
      <c r="H655" s="41"/>
      <c r="I655" s="228"/>
      <c r="J655" s="41"/>
      <c r="K655" s="41"/>
      <c r="L655" s="45"/>
      <c r="M655" s="229"/>
      <c r="N655" s="230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139</v>
      </c>
      <c r="AU655" s="18" t="s">
        <v>81</v>
      </c>
    </row>
    <row r="656" s="2" customFormat="1">
      <c r="A656" s="39"/>
      <c r="B656" s="40"/>
      <c r="C656" s="41"/>
      <c r="D656" s="231" t="s">
        <v>140</v>
      </c>
      <c r="E656" s="41"/>
      <c r="F656" s="232" t="s">
        <v>788</v>
      </c>
      <c r="G656" s="41"/>
      <c r="H656" s="41"/>
      <c r="I656" s="228"/>
      <c r="J656" s="41"/>
      <c r="K656" s="41"/>
      <c r="L656" s="45"/>
      <c r="M656" s="229"/>
      <c r="N656" s="230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140</v>
      </c>
      <c r="AU656" s="18" t="s">
        <v>81</v>
      </c>
    </row>
    <row r="657" s="12" customFormat="1" ht="22.8" customHeight="1">
      <c r="A657" s="12"/>
      <c r="B657" s="197"/>
      <c r="C657" s="198"/>
      <c r="D657" s="199" t="s">
        <v>71</v>
      </c>
      <c r="E657" s="211" t="s">
        <v>789</v>
      </c>
      <c r="F657" s="211" t="s">
        <v>790</v>
      </c>
      <c r="G657" s="198"/>
      <c r="H657" s="198"/>
      <c r="I657" s="201"/>
      <c r="J657" s="212">
        <f>BK657</f>
        <v>0</v>
      </c>
      <c r="K657" s="198"/>
      <c r="L657" s="203"/>
      <c r="M657" s="204"/>
      <c r="N657" s="205"/>
      <c r="O657" s="205"/>
      <c r="P657" s="206">
        <f>SUM(P658:P732)</f>
        <v>0</v>
      </c>
      <c r="Q657" s="205"/>
      <c r="R657" s="206">
        <f>SUM(R658:R732)</f>
        <v>1.3205750000000001</v>
      </c>
      <c r="S657" s="205"/>
      <c r="T657" s="207">
        <f>SUM(T658:T732)</f>
        <v>1.8305000000000002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08" t="s">
        <v>81</v>
      </c>
      <c r="AT657" s="209" t="s">
        <v>71</v>
      </c>
      <c r="AU657" s="209" t="s">
        <v>79</v>
      </c>
      <c r="AY657" s="208" t="s">
        <v>129</v>
      </c>
      <c r="BK657" s="210">
        <f>SUM(BK658:BK732)</f>
        <v>0</v>
      </c>
    </row>
    <row r="658" s="2" customFormat="1" ht="16.5" customHeight="1">
      <c r="A658" s="39"/>
      <c r="B658" s="40"/>
      <c r="C658" s="213" t="s">
        <v>791</v>
      </c>
      <c r="D658" s="213" t="s">
        <v>132</v>
      </c>
      <c r="E658" s="214" t="s">
        <v>792</v>
      </c>
      <c r="F658" s="215" t="s">
        <v>793</v>
      </c>
      <c r="G658" s="216" t="s">
        <v>223</v>
      </c>
      <c r="H658" s="217">
        <v>261.5</v>
      </c>
      <c r="I658" s="218"/>
      <c r="J658" s="219">
        <f>ROUND(I658*H658,2)</f>
        <v>0</v>
      </c>
      <c r="K658" s="215" t="s">
        <v>136</v>
      </c>
      <c r="L658" s="45"/>
      <c r="M658" s="220" t="s">
        <v>19</v>
      </c>
      <c r="N658" s="221" t="s">
        <v>43</v>
      </c>
      <c r="O658" s="85"/>
      <c r="P658" s="222">
        <f>O658*H658</f>
        <v>0</v>
      </c>
      <c r="Q658" s="222">
        <v>0</v>
      </c>
      <c r="R658" s="222">
        <f>Q658*H658</f>
        <v>0</v>
      </c>
      <c r="S658" s="222">
        <v>0.0050000000000000001</v>
      </c>
      <c r="T658" s="223">
        <f>S658*H658</f>
        <v>1.3075000000000001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4" t="s">
        <v>324</v>
      </c>
      <c r="AT658" s="224" t="s">
        <v>132</v>
      </c>
      <c r="AU658" s="224" t="s">
        <v>81</v>
      </c>
      <c r="AY658" s="18" t="s">
        <v>129</v>
      </c>
      <c r="BE658" s="225">
        <f>IF(N658="základní",J658,0)</f>
        <v>0</v>
      </c>
      <c r="BF658" s="225">
        <f>IF(N658="snížená",J658,0)</f>
        <v>0</v>
      </c>
      <c r="BG658" s="225">
        <f>IF(N658="zákl. přenesená",J658,0)</f>
        <v>0</v>
      </c>
      <c r="BH658" s="225">
        <f>IF(N658="sníž. přenesená",J658,0)</f>
        <v>0</v>
      </c>
      <c r="BI658" s="225">
        <f>IF(N658="nulová",J658,0)</f>
        <v>0</v>
      </c>
      <c r="BJ658" s="18" t="s">
        <v>79</v>
      </c>
      <c r="BK658" s="225">
        <f>ROUND(I658*H658,2)</f>
        <v>0</v>
      </c>
      <c r="BL658" s="18" t="s">
        <v>324</v>
      </c>
      <c r="BM658" s="224" t="s">
        <v>794</v>
      </c>
    </row>
    <row r="659" s="2" customFormat="1">
      <c r="A659" s="39"/>
      <c r="B659" s="40"/>
      <c r="C659" s="41"/>
      <c r="D659" s="226" t="s">
        <v>139</v>
      </c>
      <c r="E659" s="41"/>
      <c r="F659" s="227" t="s">
        <v>795</v>
      </c>
      <c r="G659" s="41"/>
      <c r="H659" s="41"/>
      <c r="I659" s="228"/>
      <c r="J659" s="41"/>
      <c r="K659" s="41"/>
      <c r="L659" s="45"/>
      <c r="M659" s="229"/>
      <c r="N659" s="230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139</v>
      </c>
      <c r="AU659" s="18" t="s">
        <v>81</v>
      </c>
    </row>
    <row r="660" s="2" customFormat="1">
      <c r="A660" s="39"/>
      <c r="B660" s="40"/>
      <c r="C660" s="41"/>
      <c r="D660" s="231" t="s">
        <v>140</v>
      </c>
      <c r="E660" s="41"/>
      <c r="F660" s="232" t="s">
        <v>796</v>
      </c>
      <c r="G660" s="41"/>
      <c r="H660" s="41"/>
      <c r="I660" s="228"/>
      <c r="J660" s="41"/>
      <c r="K660" s="41"/>
      <c r="L660" s="45"/>
      <c r="M660" s="229"/>
      <c r="N660" s="230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140</v>
      </c>
      <c r="AU660" s="18" t="s">
        <v>81</v>
      </c>
    </row>
    <row r="661" s="13" customFormat="1">
      <c r="A661" s="13"/>
      <c r="B661" s="233"/>
      <c r="C661" s="234"/>
      <c r="D661" s="226" t="s">
        <v>142</v>
      </c>
      <c r="E661" s="235" t="s">
        <v>19</v>
      </c>
      <c r="F661" s="236" t="s">
        <v>797</v>
      </c>
      <c r="G661" s="234"/>
      <c r="H661" s="235" t="s">
        <v>19</v>
      </c>
      <c r="I661" s="237"/>
      <c r="J661" s="234"/>
      <c r="K661" s="234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142</v>
      </c>
      <c r="AU661" s="242" t="s">
        <v>81</v>
      </c>
      <c r="AV661" s="13" t="s">
        <v>79</v>
      </c>
      <c r="AW661" s="13" t="s">
        <v>33</v>
      </c>
      <c r="AX661" s="13" t="s">
        <v>72</v>
      </c>
      <c r="AY661" s="242" t="s">
        <v>129</v>
      </c>
    </row>
    <row r="662" s="13" customFormat="1">
      <c r="A662" s="13"/>
      <c r="B662" s="233"/>
      <c r="C662" s="234"/>
      <c r="D662" s="226" t="s">
        <v>142</v>
      </c>
      <c r="E662" s="235" t="s">
        <v>19</v>
      </c>
      <c r="F662" s="236" t="s">
        <v>332</v>
      </c>
      <c r="G662" s="234"/>
      <c r="H662" s="235" t="s">
        <v>19</v>
      </c>
      <c r="I662" s="237"/>
      <c r="J662" s="234"/>
      <c r="K662" s="234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142</v>
      </c>
      <c r="AU662" s="242" t="s">
        <v>81</v>
      </c>
      <c r="AV662" s="13" t="s">
        <v>79</v>
      </c>
      <c r="AW662" s="13" t="s">
        <v>33</v>
      </c>
      <c r="AX662" s="13" t="s">
        <v>72</v>
      </c>
      <c r="AY662" s="242" t="s">
        <v>129</v>
      </c>
    </row>
    <row r="663" s="14" customFormat="1">
      <c r="A663" s="14"/>
      <c r="B663" s="243"/>
      <c r="C663" s="244"/>
      <c r="D663" s="226" t="s">
        <v>142</v>
      </c>
      <c r="E663" s="245" t="s">
        <v>19</v>
      </c>
      <c r="F663" s="246" t="s">
        <v>736</v>
      </c>
      <c r="G663" s="244"/>
      <c r="H663" s="247">
        <v>20</v>
      </c>
      <c r="I663" s="248"/>
      <c r="J663" s="244"/>
      <c r="K663" s="244"/>
      <c r="L663" s="249"/>
      <c r="M663" s="250"/>
      <c r="N663" s="251"/>
      <c r="O663" s="251"/>
      <c r="P663" s="251"/>
      <c r="Q663" s="251"/>
      <c r="R663" s="251"/>
      <c r="S663" s="251"/>
      <c r="T663" s="25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3" t="s">
        <v>142</v>
      </c>
      <c r="AU663" s="253" t="s">
        <v>81</v>
      </c>
      <c r="AV663" s="14" t="s">
        <v>81</v>
      </c>
      <c r="AW663" s="14" t="s">
        <v>33</v>
      </c>
      <c r="AX663" s="14" t="s">
        <v>72</v>
      </c>
      <c r="AY663" s="253" t="s">
        <v>129</v>
      </c>
    </row>
    <row r="664" s="14" customFormat="1">
      <c r="A664" s="14"/>
      <c r="B664" s="243"/>
      <c r="C664" s="244"/>
      <c r="D664" s="226" t="s">
        <v>142</v>
      </c>
      <c r="E664" s="245" t="s">
        <v>19</v>
      </c>
      <c r="F664" s="246" t="s">
        <v>798</v>
      </c>
      <c r="G664" s="244"/>
      <c r="H664" s="247">
        <v>1.5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142</v>
      </c>
      <c r="AU664" s="253" t="s">
        <v>81</v>
      </c>
      <c r="AV664" s="14" t="s">
        <v>81</v>
      </c>
      <c r="AW664" s="14" t="s">
        <v>33</v>
      </c>
      <c r="AX664" s="14" t="s">
        <v>72</v>
      </c>
      <c r="AY664" s="253" t="s">
        <v>129</v>
      </c>
    </row>
    <row r="665" s="14" customFormat="1">
      <c r="A665" s="14"/>
      <c r="B665" s="243"/>
      <c r="C665" s="244"/>
      <c r="D665" s="226" t="s">
        <v>142</v>
      </c>
      <c r="E665" s="245" t="s">
        <v>19</v>
      </c>
      <c r="F665" s="246" t="s">
        <v>799</v>
      </c>
      <c r="G665" s="244"/>
      <c r="H665" s="247">
        <v>5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3" t="s">
        <v>142</v>
      </c>
      <c r="AU665" s="253" t="s">
        <v>81</v>
      </c>
      <c r="AV665" s="14" t="s">
        <v>81</v>
      </c>
      <c r="AW665" s="14" t="s">
        <v>33</v>
      </c>
      <c r="AX665" s="14" t="s">
        <v>72</v>
      </c>
      <c r="AY665" s="253" t="s">
        <v>129</v>
      </c>
    </row>
    <row r="666" s="14" customFormat="1">
      <c r="A666" s="14"/>
      <c r="B666" s="243"/>
      <c r="C666" s="244"/>
      <c r="D666" s="226" t="s">
        <v>142</v>
      </c>
      <c r="E666" s="245" t="s">
        <v>19</v>
      </c>
      <c r="F666" s="246" t="s">
        <v>800</v>
      </c>
      <c r="G666" s="244"/>
      <c r="H666" s="247">
        <v>5.5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142</v>
      </c>
      <c r="AU666" s="253" t="s">
        <v>81</v>
      </c>
      <c r="AV666" s="14" t="s">
        <v>81</v>
      </c>
      <c r="AW666" s="14" t="s">
        <v>33</v>
      </c>
      <c r="AX666" s="14" t="s">
        <v>72</v>
      </c>
      <c r="AY666" s="253" t="s">
        <v>129</v>
      </c>
    </row>
    <row r="667" s="14" customFormat="1">
      <c r="A667" s="14"/>
      <c r="B667" s="243"/>
      <c r="C667" s="244"/>
      <c r="D667" s="226" t="s">
        <v>142</v>
      </c>
      <c r="E667" s="245" t="s">
        <v>19</v>
      </c>
      <c r="F667" s="246" t="s">
        <v>801</v>
      </c>
      <c r="G667" s="244"/>
      <c r="H667" s="247">
        <v>2.5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142</v>
      </c>
      <c r="AU667" s="253" t="s">
        <v>81</v>
      </c>
      <c r="AV667" s="14" t="s">
        <v>81</v>
      </c>
      <c r="AW667" s="14" t="s">
        <v>33</v>
      </c>
      <c r="AX667" s="14" t="s">
        <v>72</v>
      </c>
      <c r="AY667" s="253" t="s">
        <v>129</v>
      </c>
    </row>
    <row r="668" s="13" customFormat="1">
      <c r="A668" s="13"/>
      <c r="B668" s="233"/>
      <c r="C668" s="234"/>
      <c r="D668" s="226" t="s">
        <v>142</v>
      </c>
      <c r="E668" s="235" t="s">
        <v>19</v>
      </c>
      <c r="F668" s="236" t="s">
        <v>356</v>
      </c>
      <c r="G668" s="234"/>
      <c r="H668" s="235" t="s">
        <v>19</v>
      </c>
      <c r="I668" s="237"/>
      <c r="J668" s="234"/>
      <c r="K668" s="234"/>
      <c r="L668" s="238"/>
      <c r="M668" s="239"/>
      <c r="N668" s="240"/>
      <c r="O668" s="240"/>
      <c r="P668" s="240"/>
      <c r="Q668" s="240"/>
      <c r="R668" s="240"/>
      <c r="S668" s="240"/>
      <c r="T668" s="24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2" t="s">
        <v>142</v>
      </c>
      <c r="AU668" s="242" t="s">
        <v>81</v>
      </c>
      <c r="AV668" s="13" t="s">
        <v>79</v>
      </c>
      <c r="AW668" s="13" t="s">
        <v>33</v>
      </c>
      <c r="AX668" s="13" t="s">
        <v>72</v>
      </c>
      <c r="AY668" s="242" t="s">
        <v>129</v>
      </c>
    </row>
    <row r="669" s="14" customFormat="1">
      <c r="A669" s="14"/>
      <c r="B669" s="243"/>
      <c r="C669" s="244"/>
      <c r="D669" s="226" t="s">
        <v>142</v>
      </c>
      <c r="E669" s="245" t="s">
        <v>19</v>
      </c>
      <c r="F669" s="246" t="s">
        <v>802</v>
      </c>
      <c r="G669" s="244"/>
      <c r="H669" s="247">
        <v>46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142</v>
      </c>
      <c r="AU669" s="253" t="s">
        <v>81</v>
      </c>
      <c r="AV669" s="14" t="s">
        <v>81</v>
      </c>
      <c r="AW669" s="14" t="s">
        <v>33</v>
      </c>
      <c r="AX669" s="14" t="s">
        <v>72</v>
      </c>
      <c r="AY669" s="253" t="s">
        <v>129</v>
      </c>
    </row>
    <row r="670" s="14" customFormat="1">
      <c r="A670" s="14"/>
      <c r="B670" s="243"/>
      <c r="C670" s="244"/>
      <c r="D670" s="226" t="s">
        <v>142</v>
      </c>
      <c r="E670" s="245" t="s">
        <v>19</v>
      </c>
      <c r="F670" s="246" t="s">
        <v>803</v>
      </c>
      <c r="G670" s="244"/>
      <c r="H670" s="247">
        <v>7</v>
      </c>
      <c r="I670" s="248"/>
      <c r="J670" s="244"/>
      <c r="K670" s="244"/>
      <c r="L670" s="249"/>
      <c r="M670" s="250"/>
      <c r="N670" s="251"/>
      <c r="O670" s="251"/>
      <c r="P670" s="251"/>
      <c r="Q670" s="251"/>
      <c r="R670" s="251"/>
      <c r="S670" s="251"/>
      <c r="T670" s="252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3" t="s">
        <v>142</v>
      </c>
      <c r="AU670" s="253" t="s">
        <v>81</v>
      </c>
      <c r="AV670" s="14" t="s">
        <v>81</v>
      </c>
      <c r="AW670" s="14" t="s">
        <v>33</v>
      </c>
      <c r="AX670" s="14" t="s">
        <v>72</v>
      </c>
      <c r="AY670" s="253" t="s">
        <v>129</v>
      </c>
    </row>
    <row r="671" s="14" customFormat="1">
      <c r="A671" s="14"/>
      <c r="B671" s="243"/>
      <c r="C671" s="244"/>
      <c r="D671" s="226" t="s">
        <v>142</v>
      </c>
      <c r="E671" s="245" t="s">
        <v>19</v>
      </c>
      <c r="F671" s="246" t="s">
        <v>804</v>
      </c>
      <c r="G671" s="244"/>
      <c r="H671" s="247">
        <v>4.5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3" t="s">
        <v>142</v>
      </c>
      <c r="AU671" s="253" t="s">
        <v>81</v>
      </c>
      <c r="AV671" s="14" t="s">
        <v>81</v>
      </c>
      <c r="AW671" s="14" t="s">
        <v>33</v>
      </c>
      <c r="AX671" s="14" t="s">
        <v>72</v>
      </c>
      <c r="AY671" s="253" t="s">
        <v>129</v>
      </c>
    </row>
    <row r="672" s="13" customFormat="1">
      <c r="A672" s="13"/>
      <c r="B672" s="233"/>
      <c r="C672" s="234"/>
      <c r="D672" s="226" t="s">
        <v>142</v>
      </c>
      <c r="E672" s="235" t="s">
        <v>19</v>
      </c>
      <c r="F672" s="236" t="s">
        <v>358</v>
      </c>
      <c r="G672" s="234"/>
      <c r="H672" s="235" t="s">
        <v>19</v>
      </c>
      <c r="I672" s="237"/>
      <c r="J672" s="234"/>
      <c r="K672" s="234"/>
      <c r="L672" s="238"/>
      <c r="M672" s="239"/>
      <c r="N672" s="240"/>
      <c r="O672" s="240"/>
      <c r="P672" s="240"/>
      <c r="Q672" s="240"/>
      <c r="R672" s="240"/>
      <c r="S672" s="240"/>
      <c r="T672" s="24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2" t="s">
        <v>142</v>
      </c>
      <c r="AU672" s="242" t="s">
        <v>81</v>
      </c>
      <c r="AV672" s="13" t="s">
        <v>79</v>
      </c>
      <c r="AW672" s="13" t="s">
        <v>33</v>
      </c>
      <c r="AX672" s="13" t="s">
        <v>72</v>
      </c>
      <c r="AY672" s="242" t="s">
        <v>129</v>
      </c>
    </row>
    <row r="673" s="14" customFormat="1">
      <c r="A673" s="14"/>
      <c r="B673" s="243"/>
      <c r="C673" s="244"/>
      <c r="D673" s="226" t="s">
        <v>142</v>
      </c>
      <c r="E673" s="245" t="s">
        <v>19</v>
      </c>
      <c r="F673" s="246" t="s">
        <v>805</v>
      </c>
      <c r="G673" s="244"/>
      <c r="H673" s="247">
        <v>9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3" t="s">
        <v>142</v>
      </c>
      <c r="AU673" s="253" t="s">
        <v>81</v>
      </c>
      <c r="AV673" s="14" t="s">
        <v>81</v>
      </c>
      <c r="AW673" s="14" t="s">
        <v>33</v>
      </c>
      <c r="AX673" s="14" t="s">
        <v>72</v>
      </c>
      <c r="AY673" s="253" t="s">
        <v>129</v>
      </c>
    </row>
    <row r="674" s="13" customFormat="1">
      <c r="A674" s="13"/>
      <c r="B674" s="233"/>
      <c r="C674" s="234"/>
      <c r="D674" s="226" t="s">
        <v>142</v>
      </c>
      <c r="E674" s="235" t="s">
        <v>19</v>
      </c>
      <c r="F674" s="236" t="s">
        <v>372</v>
      </c>
      <c r="G674" s="234"/>
      <c r="H674" s="235" t="s">
        <v>19</v>
      </c>
      <c r="I674" s="237"/>
      <c r="J674" s="234"/>
      <c r="K674" s="234"/>
      <c r="L674" s="238"/>
      <c r="M674" s="239"/>
      <c r="N674" s="240"/>
      <c r="O674" s="240"/>
      <c r="P674" s="240"/>
      <c r="Q674" s="240"/>
      <c r="R674" s="240"/>
      <c r="S674" s="240"/>
      <c r="T674" s="24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2" t="s">
        <v>142</v>
      </c>
      <c r="AU674" s="242" t="s">
        <v>81</v>
      </c>
      <c r="AV674" s="13" t="s">
        <v>79</v>
      </c>
      <c r="AW674" s="13" t="s">
        <v>33</v>
      </c>
      <c r="AX674" s="13" t="s">
        <v>72</v>
      </c>
      <c r="AY674" s="242" t="s">
        <v>129</v>
      </c>
    </row>
    <row r="675" s="14" customFormat="1">
      <c r="A675" s="14"/>
      <c r="B675" s="243"/>
      <c r="C675" s="244"/>
      <c r="D675" s="226" t="s">
        <v>142</v>
      </c>
      <c r="E675" s="245" t="s">
        <v>19</v>
      </c>
      <c r="F675" s="246" t="s">
        <v>806</v>
      </c>
      <c r="G675" s="244"/>
      <c r="H675" s="247">
        <v>118</v>
      </c>
      <c r="I675" s="248"/>
      <c r="J675" s="244"/>
      <c r="K675" s="244"/>
      <c r="L675" s="249"/>
      <c r="M675" s="250"/>
      <c r="N675" s="251"/>
      <c r="O675" s="251"/>
      <c r="P675" s="251"/>
      <c r="Q675" s="251"/>
      <c r="R675" s="251"/>
      <c r="S675" s="251"/>
      <c r="T675" s="25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3" t="s">
        <v>142</v>
      </c>
      <c r="AU675" s="253" t="s">
        <v>81</v>
      </c>
      <c r="AV675" s="14" t="s">
        <v>81</v>
      </c>
      <c r="AW675" s="14" t="s">
        <v>33</v>
      </c>
      <c r="AX675" s="14" t="s">
        <v>72</v>
      </c>
      <c r="AY675" s="253" t="s">
        <v>129</v>
      </c>
    </row>
    <row r="676" s="13" customFormat="1">
      <c r="A676" s="13"/>
      <c r="B676" s="233"/>
      <c r="C676" s="234"/>
      <c r="D676" s="226" t="s">
        <v>142</v>
      </c>
      <c r="E676" s="235" t="s">
        <v>19</v>
      </c>
      <c r="F676" s="236" t="s">
        <v>360</v>
      </c>
      <c r="G676" s="234"/>
      <c r="H676" s="235" t="s">
        <v>19</v>
      </c>
      <c r="I676" s="237"/>
      <c r="J676" s="234"/>
      <c r="K676" s="234"/>
      <c r="L676" s="238"/>
      <c r="M676" s="239"/>
      <c r="N676" s="240"/>
      <c r="O676" s="240"/>
      <c r="P676" s="240"/>
      <c r="Q676" s="240"/>
      <c r="R676" s="240"/>
      <c r="S676" s="240"/>
      <c r="T676" s="24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2" t="s">
        <v>142</v>
      </c>
      <c r="AU676" s="242" t="s">
        <v>81</v>
      </c>
      <c r="AV676" s="13" t="s">
        <v>79</v>
      </c>
      <c r="AW676" s="13" t="s">
        <v>33</v>
      </c>
      <c r="AX676" s="13" t="s">
        <v>72</v>
      </c>
      <c r="AY676" s="242" t="s">
        <v>129</v>
      </c>
    </row>
    <row r="677" s="14" customFormat="1">
      <c r="A677" s="14"/>
      <c r="B677" s="243"/>
      <c r="C677" s="244"/>
      <c r="D677" s="226" t="s">
        <v>142</v>
      </c>
      <c r="E677" s="245" t="s">
        <v>19</v>
      </c>
      <c r="F677" s="246" t="s">
        <v>807</v>
      </c>
      <c r="G677" s="244"/>
      <c r="H677" s="247">
        <v>42.5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3" t="s">
        <v>142</v>
      </c>
      <c r="AU677" s="253" t="s">
        <v>81</v>
      </c>
      <c r="AV677" s="14" t="s">
        <v>81</v>
      </c>
      <c r="AW677" s="14" t="s">
        <v>33</v>
      </c>
      <c r="AX677" s="14" t="s">
        <v>72</v>
      </c>
      <c r="AY677" s="253" t="s">
        <v>129</v>
      </c>
    </row>
    <row r="678" s="15" customFormat="1">
      <c r="A678" s="15"/>
      <c r="B678" s="254"/>
      <c r="C678" s="255"/>
      <c r="D678" s="226" t="s">
        <v>142</v>
      </c>
      <c r="E678" s="256" t="s">
        <v>19</v>
      </c>
      <c r="F678" s="257" t="s">
        <v>144</v>
      </c>
      <c r="G678" s="255"/>
      <c r="H678" s="258">
        <v>261.5</v>
      </c>
      <c r="I678" s="259"/>
      <c r="J678" s="255"/>
      <c r="K678" s="255"/>
      <c r="L678" s="260"/>
      <c r="M678" s="261"/>
      <c r="N678" s="262"/>
      <c r="O678" s="262"/>
      <c r="P678" s="262"/>
      <c r="Q678" s="262"/>
      <c r="R678" s="262"/>
      <c r="S678" s="262"/>
      <c r="T678" s="263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64" t="s">
        <v>142</v>
      </c>
      <c r="AU678" s="264" t="s">
        <v>81</v>
      </c>
      <c r="AV678" s="15" t="s">
        <v>145</v>
      </c>
      <c r="AW678" s="15" t="s">
        <v>33</v>
      </c>
      <c r="AX678" s="15" t="s">
        <v>79</v>
      </c>
      <c r="AY678" s="264" t="s">
        <v>129</v>
      </c>
    </row>
    <row r="679" s="2" customFormat="1" ht="16.5" customHeight="1">
      <c r="A679" s="39"/>
      <c r="B679" s="40"/>
      <c r="C679" s="213" t="s">
        <v>808</v>
      </c>
      <c r="D679" s="213" t="s">
        <v>132</v>
      </c>
      <c r="E679" s="214" t="s">
        <v>809</v>
      </c>
      <c r="F679" s="215" t="s">
        <v>810</v>
      </c>
      <c r="G679" s="216" t="s">
        <v>223</v>
      </c>
      <c r="H679" s="217">
        <v>261.5</v>
      </c>
      <c r="I679" s="218"/>
      <c r="J679" s="219">
        <f>ROUND(I679*H679,2)</f>
        <v>0</v>
      </c>
      <c r="K679" s="215" t="s">
        <v>136</v>
      </c>
      <c r="L679" s="45"/>
      <c r="M679" s="220" t="s">
        <v>19</v>
      </c>
      <c r="N679" s="221" t="s">
        <v>43</v>
      </c>
      <c r="O679" s="85"/>
      <c r="P679" s="222">
        <f>O679*H679</f>
        <v>0</v>
      </c>
      <c r="Q679" s="222">
        <v>0</v>
      </c>
      <c r="R679" s="222">
        <f>Q679*H679</f>
        <v>0</v>
      </c>
      <c r="S679" s="222">
        <v>0.002</v>
      </c>
      <c r="T679" s="223">
        <f>S679*H679</f>
        <v>0.52300000000000002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24" t="s">
        <v>324</v>
      </c>
      <c r="AT679" s="224" t="s">
        <v>132</v>
      </c>
      <c r="AU679" s="224" t="s">
        <v>81</v>
      </c>
      <c r="AY679" s="18" t="s">
        <v>129</v>
      </c>
      <c r="BE679" s="225">
        <f>IF(N679="základní",J679,0)</f>
        <v>0</v>
      </c>
      <c r="BF679" s="225">
        <f>IF(N679="snížená",J679,0)</f>
        <v>0</v>
      </c>
      <c r="BG679" s="225">
        <f>IF(N679="zákl. přenesená",J679,0)</f>
        <v>0</v>
      </c>
      <c r="BH679" s="225">
        <f>IF(N679="sníž. přenesená",J679,0)</f>
        <v>0</v>
      </c>
      <c r="BI679" s="225">
        <f>IF(N679="nulová",J679,0)</f>
        <v>0</v>
      </c>
      <c r="BJ679" s="18" t="s">
        <v>79</v>
      </c>
      <c r="BK679" s="225">
        <f>ROUND(I679*H679,2)</f>
        <v>0</v>
      </c>
      <c r="BL679" s="18" t="s">
        <v>324</v>
      </c>
      <c r="BM679" s="224" t="s">
        <v>811</v>
      </c>
    </row>
    <row r="680" s="2" customFormat="1">
      <c r="A680" s="39"/>
      <c r="B680" s="40"/>
      <c r="C680" s="41"/>
      <c r="D680" s="226" t="s">
        <v>139</v>
      </c>
      <c r="E680" s="41"/>
      <c r="F680" s="227" t="s">
        <v>812</v>
      </c>
      <c r="G680" s="41"/>
      <c r="H680" s="41"/>
      <c r="I680" s="228"/>
      <c r="J680" s="41"/>
      <c r="K680" s="41"/>
      <c r="L680" s="45"/>
      <c r="M680" s="229"/>
      <c r="N680" s="230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139</v>
      </c>
      <c r="AU680" s="18" t="s">
        <v>81</v>
      </c>
    </row>
    <row r="681" s="2" customFormat="1">
      <c r="A681" s="39"/>
      <c r="B681" s="40"/>
      <c r="C681" s="41"/>
      <c r="D681" s="231" t="s">
        <v>140</v>
      </c>
      <c r="E681" s="41"/>
      <c r="F681" s="232" t="s">
        <v>813</v>
      </c>
      <c r="G681" s="41"/>
      <c r="H681" s="41"/>
      <c r="I681" s="228"/>
      <c r="J681" s="41"/>
      <c r="K681" s="41"/>
      <c r="L681" s="45"/>
      <c r="M681" s="229"/>
      <c r="N681" s="230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140</v>
      </c>
      <c r="AU681" s="18" t="s">
        <v>81</v>
      </c>
    </row>
    <row r="682" s="13" customFormat="1">
      <c r="A682" s="13"/>
      <c r="B682" s="233"/>
      <c r="C682" s="234"/>
      <c r="D682" s="226" t="s">
        <v>142</v>
      </c>
      <c r="E682" s="235" t="s">
        <v>19</v>
      </c>
      <c r="F682" s="236" t="s">
        <v>797</v>
      </c>
      <c r="G682" s="234"/>
      <c r="H682" s="235" t="s">
        <v>19</v>
      </c>
      <c r="I682" s="237"/>
      <c r="J682" s="234"/>
      <c r="K682" s="234"/>
      <c r="L682" s="238"/>
      <c r="M682" s="239"/>
      <c r="N682" s="240"/>
      <c r="O682" s="240"/>
      <c r="P682" s="240"/>
      <c r="Q682" s="240"/>
      <c r="R682" s="240"/>
      <c r="S682" s="240"/>
      <c r="T682" s="24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2" t="s">
        <v>142</v>
      </c>
      <c r="AU682" s="242" t="s">
        <v>81</v>
      </c>
      <c r="AV682" s="13" t="s">
        <v>79</v>
      </c>
      <c r="AW682" s="13" t="s">
        <v>33</v>
      </c>
      <c r="AX682" s="13" t="s">
        <v>72</v>
      </c>
      <c r="AY682" s="242" t="s">
        <v>129</v>
      </c>
    </row>
    <row r="683" s="13" customFormat="1">
      <c r="A683" s="13"/>
      <c r="B683" s="233"/>
      <c r="C683" s="234"/>
      <c r="D683" s="226" t="s">
        <v>142</v>
      </c>
      <c r="E683" s="235" t="s">
        <v>19</v>
      </c>
      <c r="F683" s="236" t="s">
        <v>332</v>
      </c>
      <c r="G683" s="234"/>
      <c r="H683" s="235" t="s">
        <v>19</v>
      </c>
      <c r="I683" s="237"/>
      <c r="J683" s="234"/>
      <c r="K683" s="234"/>
      <c r="L683" s="238"/>
      <c r="M683" s="239"/>
      <c r="N683" s="240"/>
      <c r="O683" s="240"/>
      <c r="P683" s="240"/>
      <c r="Q683" s="240"/>
      <c r="R683" s="240"/>
      <c r="S683" s="240"/>
      <c r="T683" s="241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2" t="s">
        <v>142</v>
      </c>
      <c r="AU683" s="242" t="s">
        <v>81</v>
      </c>
      <c r="AV683" s="13" t="s">
        <v>79</v>
      </c>
      <c r="AW683" s="13" t="s">
        <v>33</v>
      </c>
      <c r="AX683" s="13" t="s">
        <v>72</v>
      </c>
      <c r="AY683" s="242" t="s">
        <v>129</v>
      </c>
    </row>
    <row r="684" s="14" customFormat="1">
      <c r="A684" s="14"/>
      <c r="B684" s="243"/>
      <c r="C684" s="244"/>
      <c r="D684" s="226" t="s">
        <v>142</v>
      </c>
      <c r="E684" s="245" t="s">
        <v>19</v>
      </c>
      <c r="F684" s="246" t="s">
        <v>736</v>
      </c>
      <c r="G684" s="244"/>
      <c r="H684" s="247">
        <v>20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3" t="s">
        <v>142</v>
      </c>
      <c r="AU684" s="253" t="s">
        <v>81</v>
      </c>
      <c r="AV684" s="14" t="s">
        <v>81</v>
      </c>
      <c r="AW684" s="14" t="s">
        <v>33</v>
      </c>
      <c r="AX684" s="14" t="s">
        <v>72</v>
      </c>
      <c r="AY684" s="253" t="s">
        <v>129</v>
      </c>
    </row>
    <row r="685" s="14" customFormat="1">
      <c r="A685" s="14"/>
      <c r="B685" s="243"/>
      <c r="C685" s="244"/>
      <c r="D685" s="226" t="s">
        <v>142</v>
      </c>
      <c r="E685" s="245" t="s">
        <v>19</v>
      </c>
      <c r="F685" s="246" t="s">
        <v>798</v>
      </c>
      <c r="G685" s="244"/>
      <c r="H685" s="247">
        <v>1.5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142</v>
      </c>
      <c r="AU685" s="253" t="s">
        <v>81</v>
      </c>
      <c r="AV685" s="14" t="s">
        <v>81</v>
      </c>
      <c r="AW685" s="14" t="s">
        <v>33</v>
      </c>
      <c r="AX685" s="14" t="s">
        <v>72</v>
      </c>
      <c r="AY685" s="253" t="s">
        <v>129</v>
      </c>
    </row>
    <row r="686" s="14" customFormat="1">
      <c r="A686" s="14"/>
      <c r="B686" s="243"/>
      <c r="C686" s="244"/>
      <c r="D686" s="226" t="s">
        <v>142</v>
      </c>
      <c r="E686" s="245" t="s">
        <v>19</v>
      </c>
      <c r="F686" s="246" t="s">
        <v>799</v>
      </c>
      <c r="G686" s="244"/>
      <c r="H686" s="247">
        <v>5</v>
      </c>
      <c r="I686" s="248"/>
      <c r="J686" s="244"/>
      <c r="K686" s="244"/>
      <c r="L686" s="249"/>
      <c r="M686" s="250"/>
      <c r="N686" s="251"/>
      <c r="O686" s="251"/>
      <c r="P686" s="251"/>
      <c r="Q686" s="251"/>
      <c r="R686" s="251"/>
      <c r="S686" s="251"/>
      <c r="T686" s="25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3" t="s">
        <v>142</v>
      </c>
      <c r="AU686" s="253" t="s">
        <v>81</v>
      </c>
      <c r="AV686" s="14" t="s">
        <v>81</v>
      </c>
      <c r="AW686" s="14" t="s">
        <v>33</v>
      </c>
      <c r="AX686" s="14" t="s">
        <v>72</v>
      </c>
      <c r="AY686" s="253" t="s">
        <v>129</v>
      </c>
    </row>
    <row r="687" s="14" customFormat="1">
      <c r="A687" s="14"/>
      <c r="B687" s="243"/>
      <c r="C687" s="244"/>
      <c r="D687" s="226" t="s">
        <v>142</v>
      </c>
      <c r="E687" s="245" t="s">
        <v>19</v>
      </c>
      <c r="F687" s="246" t="s">
        <v>800</v>
      </c>
      <c r="G687" s="244"/>
      <c r="H687" s="247">
        <v>5.5</v>
      </c>
      <c r="I687" s="248"/>
      <c r="J687" s="244"/>
      <c r="K687" s="244"/>
      <c r="L687" s="249"/>
      <c r="M687" s="250"/>
      <c r="N687" s="251"/>
      <c r="O687" s="251"/>
      <c r="P687" s="251"/>
      <c r="Q687" s="251"/>
      <c r="R687" s="251"/>
      <c r="S687" s="251"/>
      <c r="T687" s="25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3" t="s">
        <v>142</v>
      </c>
      <c r="AU687" s="253" t="s">
        <v>81</v>
      </c>
      <c r="AV687" s="14" t="s">
        <v>81</v>
      </c>
      <c r="AW687" s="14" t="s">
        <v>33</v>
      </c>
      <c r="AX687" s="14" t="s">
        <v>72</v>
      </c>
      <c r="AY687" s="253" t="s">
        <v>129</v>
      </c>
    </row>
    <row r="688" s="14" customFormat="1">
      <c r="A688" s="14"/>
      <c r="B688" s="243"/>
      <c r="C688" s="244"/>
      <c r="D688" s="226" t="s">
        <v>142</v>
      </c>
      <c r="E688" s="245" t="s">
        <v>19</v>
      </c>
      <c r="F688" s="246" t="s">
        <v>801</v>
      </c>
      <c r="G688" s="244"/>
      <c r="H688" s="247">
        <v>2.5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3" t="s">
        <v>142</v>
      </c>
      <c r="AU688" s="253" t="s">
        <v>81</v>
      </c>
      <c r="AV688" s="14" t="s">
        <v>81</v>
      </c>
      <c r="AW688" s="14" t="s">
        <v>33</v>
      </c>
      <c r="AX688" s="14" t="s">
        <v>72</v>
      </c>
      <c r="AY688" s="253" t="s">
        <v>129</v>
      </c>
    </row>
    <row r="689" s="13" customFormat="1">
      <c r="A689" s="13"/>
      <c r="B689" s="233"/>
      <c r="C689" s="234"/>
      <c r="D689" s="226" t="s">
        <v>142</v>
      </c>
      <c r="E689" s="235" t="s">
        <v>19</v>
      </c>
      <c r="F689" s="236" t="s">
        <v>356</v>
      </c>
      <c r="G689" s="234"/>
      <c r="H689" s="235" t="s">
        <v>19</v>
      </c>
      <c r="I689" s="237"/>
      <c r="J689" s="234"/>
      <c r="K689" s="234"/>
      <c r="L689" s="238"/>
      <c r="M689" s="239"/>
      <c r="N689" s="240"/>
      <c r="O689" s="240"/>
      <c r="P689" s="240"/>
      <c r="Q689" s="240"/>
      <c r="R689" s="240"/>
      <c r="S689" s="240"/>
      <c r="T689" s="24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2" t="s">
        <v>142</v>
      </c>
      <c r="AU689" s="242" t="s">
        <v>81</v>
      </c>
      <c r="AV689" s="13" t="s">
        <v>79</v>
      </c>
      <c r="AW689" s="13" t="s">
        <v>33</v>
      </c>
      <c r="AX689" s="13" t="s">
        <v>72</v>
      </c>
      <c r="AY689" s="242" t="s">
        <v>129</v>
      </c>
    </row>
    <row r="690" s="14" customFormat="1">
      <c r="A690" s="14"/>
      <c r="B690" s="243"/>
      <c r="C690" s="244"/>
      <c r="D690" s="226" t="s">
        <v>142</v>
      </c>
      <c r="E690" s="245" t="s">
        <v>19</v>
      </c>
      <c r="F690" s="246" t="s">
        <v>802</v>
      </c>
      <c r="G690" s="244"/>
      <c r="H690" s="247">
        <v>46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3" t="s">
        <v>142</v>
      </c>
      <c r="AU690" s="253" t="s">
        <v>81</v>
      </c>
      <c r="AV690" s="14" t="s">
        <v>81</v>
      </c>
      <c r="AW690" s="14" t="s">
        <v>33</v>
      </c>
      <c r="AX690" s="14" t="s">
        <v>72</v>
      </c>
      <c r="AY690" s="253" t="s">
        <v>129</v>
      </c>
    </row>
    <row r="691" s="14" customFormat="1">
      <c r="A691" s="14"/>
      <c r="B691" s="243"/>
      <c r="C691" s="244"/>
      <c r="D691" s="226" t="s">
        <v>142</v>
      </c>
      <c r="E691" s="245" t="s">
        <v>19</v>
      </c>
      <c r="F691" s="246" t="s">
        <v>803</v>
      </c>
      <c r="G691" s="244"/>
      <c r="H691" s="247">
        <v>7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142</v>
      </c>
      <c r="AU691" s="253" t="s">
        <v>81</v>
      </c>
      <c r="AV691" s="14" t="s">
        <v>81</v>
      </c>
      <c r="AW691" s="14" t="s">
        <v>33</v>
      </c>
      <c r="AX691" s="14" t="s">
        <v>72</v>
      </c>
      <c r="AY691" s="253" t="s">
        <v>129</v>
      </c>
    </row>
    <row r="692" s="14" customFormat="1">
      <c r="A692" s="14"/>
      <c r="B692" s="243"/>
      <c r="C692" s="244"/>
      <c r="D692" s="226" t="s">
        <v>142</v>
      </c>
      <c r="E692" s="245" t="s">
        <v>19</v>
      </c>
      <c r="F692" s="246" t="s">
        <v>804</v>
      </c>
      <c r="G692" s="244"/>
      <c r="H692" s="247">
        <v>4.5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142</v>
      </c>
      <c r="AU692" s="253" t="s">
        <v>81</v>
      </c>
      <c r="AV692" s="14" t="s">
        <v>81</v>
      </c>
      <c r="AW692" s="14" t="s">
        <v>33</v>
      </c>
      <c r="AX692" s="14" t="s">
        <v>72</v>
      </c>
      <c r="AY692" s="253" t="s">
        <v>129</v>
      </c>
    </row>
    <row r="693" s="13" customFormat="1">
      <c r="A693" s="13"/>
      <c r="B693" s="233"/>
      <c r="C693" s="234"/>
      <c r="D693" s="226" t="s">
        <v>142</v>
      </c>
      <c r="E693" s="235" t="s">
        <v>19</v>
      </c>
      <c r="F693" s="236" t="s">
        <v>358</v>
      </c>
      <c r="G693" s="234"/>
      <c r="H693" s="235" t="s">
        <v>19</v>
      </c>
      <c r="I693" s="237"/>
      <c r="J693" s="234"/>
      <c r="K693" s="234"/>
      <c r="L693" s="238"/>
      <c r="M693" s="239"/>
      <c r="N693" s="240"/>
      <c r="O693" s="240"/>
      <c r="P693" s="240"/>
      <c r="Q693" s="240"/>
      <c r="R693" s="240"/>
      <c r="S693" s="240"/>
      <c r="T693" s="24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2" t="s">
        <v>142</v>
      </c>
      <c r="AU693" s="242" t="s">
        <v>81</v>
      </c>
      <c r="AV693" s="13" t="s">
        <v>79</v>
      </c>
      <c r="AW693" s="13" t="s">
        <v>33</v>
      </c>
      <c r="AX693" s="13" t="s">
        <v>72</v>
      </c>
      <c r="AY693" s="242" t="s">
        <v>129</v>
      </c>
    </row>
    <row r="694" s="14" customFormat="1">
      <c r="A694" s="14"/>
      <c r="B694" s="243"/>
      <c r="C694" s="244"/>
      <c r="D694" s="226" t="s">
        <v>142</v>
      </c>
      <c r="E694" s="245" t="s">
        <v>19</v>
      </c>
      <c r="F694" s="246" t="s">
        <v>805</v>
      </c>
      <c r="G694" s="244"/>
      <c r="H694" s="247">
        <v>9</v>
      </c>
      <c r="I694" s="248"/>
      <c r="J694" s="244"/>
      <c r="K694" s="244"/>
      <c r="L694" s="249"/>
      <c r="M694" s="250"/>
      <c r="N694" s="251"/>
      <c r="O694" s="251"/>
      <c r="P694" s="251"/>
      <c r="Q694" s="251"/>
      <c r="R694" s="251"/>
      <c r="S694" s="251"/>
      <c r="T694" s="25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3" t="s">
        <v>142</v>
      </c>
      <c r="AU694" s="253" t="s">
        <v>81</v>
      </c>
      <c r="AV694" s="14" t="s">
        <v>81</v>
      </c>
      <c r="AW694" s="14" t="s">
        <v>33</v>
      </c>
      <c r="AX694" s="14" t="s">
        <v>72</v>
      </c>
      <c r="AY694" s="253" t="s">
        <v>129</v>
      </c>
    </row>
    <row r="695" s="13" customFormat="1">
      <c r="A695" s="13"/>
      <c r="B695" s="233"/>
      <c r="C695" s="234"/>
      <c r="D695" s="226" t="s">
        <v>142</v>
      </c>
      <c r="E695" s="235" t="s">
        <v>19</v>
      </c>
      <c r="F695" s="236" t="s">
        <v>372</v>
      </c>
      <c r="G695" s="234"/>
      <c r="H695" s="235" t="s">
        <v>19</v>
      </c>
      <c r="I695" s="237"/>
      <c r="J695" s="234"/>
      <c r="K695" s="234"/>
      <c r="L695" s="238"/>
      <c r="M695" s="239"/>
      <c r="N695" s="240"/>
      <c r="O695" s="240"/>
      <c r="P695" s="240"/>
      <c r="Q695" s="240"/>
      <c r="R695" s="240"/>
      <c r="S695" s="240"/>
      <c r="T695" s="24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2" t="s">
        <v>142</v>
      </c>
      <c r="AU695" s="242" t="s">
        <v>81</v>
      </c>
      <c r="AV695" s="13" t="s">
        <v>79</v>
      </c>
      <c r="AW695" s="13" t="s">
        <v>33</v>
      </c>
      <c r="AX695" s="13" t="s">
        <v>72</v>
      </c>
      <c r="AY695" s="242" t="s">
        <v>129</v>
      </c>
    </row>
    <row r="696" s="14" customFormat="1">
      <c r="A696" s="14"/>
      <c r="B696" s="243"/>
      <c r="C696" s="244"/>
      <c r="D696" s="226" t="s">
        <v>142</v>
      </c>
      <c r="E696" s="245" t="s">
        <v>19</v>
      </c>
      <c r="F696" s="246" t="s">
        <v>806</v>
      </c>
      <c r="G696" s="244"/>
      <c r="H696" s="247">
        <v>118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142</v>
      </c>
      <c r="AU696" s="253" t="s">
        <v>81</v>
      </c>
      <c r="AV696" s="14" t="s">
        <v>81</v>
      </c>
      <c r="AW696" s="14" t="s">
        <v>33</v>
      </c>
      <c r="AX696" s="14" t="s">
        <v>72</v>
      </c>
      <c r="AY696" s="253" t="s">
        <v>129</v>
      </c>
    </row>
    <row r="697" s="13" customFormat="1">
      <c r="A697" s="13"/>
      <c r="B697" s="233"/>
      <c r="C697" s="234"/>
      <c r="D697" s="226" t="s">
        <v>142</v>
      </c>
      <c r="E697" s="235" t="s">
        <v>19</v>
      </c>
      <c r="F697" s="236" t="s">
        <v>360</v>
      </c>
      <c r="G697" s="234"/>
      <c r="H697" s="235" t="s">
        <v>19</v>
      </c>
      <c r="I697" s="237"/>
      <c r="J697" s="234"/>
      <c r="K697" s="234"/>
      <c r="L697" s="238"/>
      <c r="M697" s="239"/>
      <c r="N697" s="240"/>
      <c r="O697" s="240"/>
      <c r="P697" s="240"/>
      <c r="Q697" s="240"/>
      <c r="R697" s="240"/>
      <c r="S697" s="240"/>
      <c r="T697" s="24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2" t="s">
        <v>142</v>
      </c>
      <c r="AU697" s="242" t="s">
        <v>81</v>
      </c>
      <c r="AV697" s="13" t="s">
        <v>79</v>
      </c>
      <c r="AW697" s="13" t="s">
        <v>33</v>
      </c>
      <c r="AX697" s="13" t="s">
        <v>72</v>
      </c>
      <c r="AY697" s="242" t="s">
        <v>129</v>
      </c>
    </row>
    <row r="698" s="14" customFormat="1">
      <c r="A698" s="14"/>
      <c r="B698" s="243"/>
      <c r="C698" s="244"/>
      <c r="D698" s="226" t="s">
        <v>142</v>
      </c>
      <c r="E698" s="245" t="s">
        <v>19</v>
      </c>
      <c r="F698" s="246" t="s">
        <v>807</v>
      </c>
      <c r="G698" s="244"/>
      <c r="H698" s="247">
        <v>42.5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142</v>
      </c>
      <c r="AU698" s="253" t="s">
        <v>81</v>
      </c>
      <c r="AV698" s="14" t="s">
        <v>81</v>
      </c>
      <c r="AW698" s="14" t="s">
        <v>33</v>
      </c>
      <c r="AX698" s="14" t="s">
        <v>72</v>
      </c>
      <c r="AY698" s="253" t="s">
        <v>129</v>
      </c>
    </row>
    <row r="699" s="15" customFormat="1">
      <c r="A699" s="15"/>
      <c r="B699" s="254"/>
      <c r="C699" s="255"/>
      <c r="D699" s="226" t="s">
        <v>142</v>
      </c>
      <c r="E699" s="256" t="s">
        <v>19</v>
      </c>
      <c r="F699" s="257" t="s">
        <v>144</v>
      </c>
      <c r="G699" s="255"/>
      <c r="H699" s="258">
        <v>261.5</v>
      </c>
      <c r="I699" s="259"/>
      <c r="J699" s="255"/>
      <c r="K699" s="255"/>
      <c r="L699" s="260"/>
      <c r="M699" s="261"/>
      <c r="N699" s="262"/>
      <c r="O699" s="262"/>
      <c r="P699" s="262"/>
      <c r="Q699" s="262"/>
      <c r="R699" s="262"/>
      <c r="S699" s="262"/>
      <c r="T699" s="263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4" t="s">
        <v>142</v>
      </c>
      <c r="AU699" s="264" t="s">
        <v>81</v>
      </c>
      <c r="AV699" s="15" t="s">
        <v>145</v>
      </c>
      <c r="AW699" s="15" t="s">
        <v>33</v>
      </c>
      <c r="AX699" s="15" t="s">
        <v>79</v>
      </c>
      <c r="AY699" s="264" t="s">
        <v>129</v>
      </c>
    </row>
    <row r="700" s="2" customFormat="1" ht="16.5" customHeight="1">
      <c r="A700" s="39"/>
      <c r="B700" s="40"/>
      <c r="C700" s="213" t="s">
        <v>814</v>
      </c>
      <c r="D700" s="213" t="s">
        <v>132</v>
      </c>
      <c r="E700" s="214" t="s">
        <v>815</v>
      </c>
      <c r="F700" s="215" t="s">
        <v>816</v>
      </c>
      <c r="G700" s="216" t="s">
        <v>223</v>
      </c>
      <c r="H700" s="217">
        <v>261.5</v>
      </c>
      <c r="I700" s="218"/>
      <c r="J700" s="219">
        <f>ROUND(I700*H700,2)</f>
        <v>0</v>
      </c>
      <c r="K700" s="215" t="s">
        <v>136</v>
      </c>
      <c r="L700" s="45"/>
      <c r="M700" s="220" t="s">
        <v>19</v>
      </c>
      <c r="N700" s="221" t="s">
        <v>43</v>
      </c>
      <c r="O700" s="85"/>
      <c r="P700" s="222">
        <f>O700*H700</f>
        <v>0</v>
      </c>
      <c r="Q700" s="222">
        <v>5.0000000000000002E-05</v>
      </c>
      <c r="R700" s="222">
        <f>Q700*H700</f>
        <v>0.013075</v>
      </c>
      <c r="S700" s="222">
        <v>0</v>
      </c>
      <c r="T700" s="223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4" t="s">
        <v>324</v>
      </c>
      <c r="AT700" s="224" t="s">
        <v>132</v>
      </c>
      <c r="AU700" s="224" t="s">
        <v>81</v>
      </c>
      <c r="AY700" s="18" t="s">
        <v>129</v>
      </c>
      <c r="BE700" s="225">
        <f>IF(N700="základní",J700,0)</f>
        <v>0</v>
      </c>
      <c r="BF700" s="225">
        <f>IF(N700="snížená",J700,0)</f>
        <v>0</v>
      </c>
      <c r="BG700" s="225">
        <f>IF(N700="zákl. přenesená",J700,0)</f>
        <v>0</v>
      </c>
      <c r="BH700" s="225">
        <f>IF(N700="sníž. přenesená",J700,0)</f>
        <v>0</v>
      </c>
      <c r="BI700" s="225">
        <f>IF(N700="nulová",J700,0)</f>
        <v>0</v>
      </c>
      <c r="BJ700" s="18" t="s">
        <v>79</v>
      </c>
      <c r="BK700" s="225">
        <f>ROUND(I700*H700,2)</f>
        <v>0</v>
      </c>
      <c r="BL700" s="18" t="s">
        <v>324</v>
      </c>
      <c r="BM700" s="224" t="s">
        <v>817</v>
      </c>
    </row>
    <row r="701" s="2" customFormat="1">
      <c r="A701" s="39"/>
      <c r="B701" s="40"/>
      <c r="C701" s="41"/>
      <c r="D701" s="226" t="s">
        <v>139</v>
      </c>
      <c r="E701" s="41"/>
      <c r="F701" s="227" t="s">
        <v>818</v>
      </c>
      <c r="G701" s="41"/>
      <c r="H701" s="41"/>
      <c r="I701" s="228"/>
      <c r="J701" s="41"/>
      <c r="K701" s="41"/>
      <c r="L701" s="45"/>
      <c r="M701" s="229"/>
      <c r="N701" s="230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139</v>
      </c>
      <c r="AU701" s="18" t="s">
        <v>81</v>
      </c>
    </row>
    <row r="702" s="2" customFormat="1">
      <c r="A702" s="39"/>
      <c r="B702" s="40"/>
      <c r="C702" s="41"/>
      <c r="D702" s="231" t="s">
        <v>140</v>
      </c>
      <c r="E702" s="41"/>
      <c r="F702" s="232" t="s">
        <v>819</v>
      </c>
      <c r="G702" s="41"/>
      <c r="H702" s="41"/>
      <c r="I702" s="228"/>
      <c r="J702" s="41"/>
      <c r="K702" s="41"/>
      <c r="L702" s="45"/>
      <c r="M702" s="229"/>
      <c r="N702" s="230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140</v>
      </c>
      <c r="AU702" s="18" t="s">
        <v>81</v>
      </c>
    </row>
    <row r="703" s="13" customFormat="1">
      <c r="A703" s="13"/>
      <c r="B703" s="233"/>
      <c r="C703" s="234"/>
      <c r="D703" s="226" t="s">
        <v>142</v>
      </c>
      <c r="E703" s="235" t="s">
        <v>19</v>
      </c>
      <c r="F703" s="236" t="s">
        <v>797</v>
      </c>
      <c r="G703" s="234"/>
      <c r="H703" s="235" t="s">
        <v>19</v>
      </c>
      <c r="I703" s="237"/>
      <c r="J703" s="234"/>
      <c r="K703" s="234"/>
      <c r="L703" s="238"/>
      <c r="M703" s="239"/>
      <c r="N703" s="240"/>
      <c r="O703" s="240"/>
      <c r="P703" s="240"/>
      <c r="Q703" s="240"/>
      <c r="R703" s="240"/>
      <c r="S703" s="240"/>
      <c r="T703" s="24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2" t="s">
        <v>142</v>
      </c>
      <c r="AU703" s="242" t="s">
        <v>81</v>
      </c>
      <c r="AV703" s="13" t="s">
        <v>79</v>
      </c>
      <c r="AW703" s="13" t="s">
        <v>33</v>
      </c>
      <c r="AX703" s="13" t="s">
        <v>72</v>
      </c>
      <c r="AY703" s="242" t="s">
        <v>129</v>
      </c>
    </row>
    <row r="704" s="13" customFormat="1">
      <c r="A704" s="13"/>
      <c r="B704" s="233"/>
      <c r="C704" s="234"/>
      <c r="D704" s="226" t="s">
        <v>142</v>
      </c>
      <c r="E704" s="235" t="s">
        <v>19</v>
      </c>
      <c r="F704" s="236" t="s">
        <v>332</v>
      </c>
      <c r="G704" s="234"/>
      <c r="H704" s="235" t="s">
        <v>19</v>
      </c>
      <c r="I704" s="237"/>
      <c r="J704" s="234"/>
      <c r="K704" s="234"/>
      <c r="L704" s="238"/>
      <c r="M704" s="239"/>
      <c r="N704" s="240"/>
      <c r="O704" s="240"/>
      <c r="P704" s="240"/>
      <c r="Q704" s="240"/>
      <c r="R704" s="240"/>
      <c r="S704" s="240"/>
      <c r="T704" s="24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2" t="s">
        <v>142</v>
      </c>
      <c r="AU704" s="242" t="s">
        <v>81</v>
      </c>
      <c r="AV704" s="13" t="s">
        <v>79</v>
      </c>
      <c r="AW704" s="13" t="s">
        <v>33</v>
      </c>
      <c r="AX704" s="13" t="s">
        <v>72</v>
      </c>
      <c r="AY704" s="242" t="s">
        <v>129</v>
      </c>
    </row>
    <row r="705" s="14" customFormat="1">
      <c r="A705" s="14"/>
      <c r="B705" s="243"/>
      <c r="C705" s="244"/>
      <c r="D705" s="226" t="s">
        <v>142</v>
      </c>
      <c r="E705" s="245" t="s">
        <v>19</v>
      </c>
      <c r="F705" s="246" t="s">
        <v>736</v>
      </c>
      <c r="G705" s="244"/>
      <c r="H705" s="247">
        <v>20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3" t="s">
        <v>142</v>
      </c>
      <c r="AU705" s="253" t="s">
        <v>81</v>
      </c>
      <c r="AV705" s="14" t="s">
        <v>81</v>
      </c>
      <c r="AW705" s="14" t="s">
        <v>33</v>
      </c>
      <c r="AX705" s="14" t="s">
        <v>72</v>
      </c>
      <c r="AY705" s="253" t="s">
        <v>129</v>
      </c>
    </row>
    <row r="706" s="14" customFormat="1">
      <c r="A706" s="14"/>
      <c r="B706" s="243"/>
      <c r="C706" s="244"/>
      <c r="D706" s="226" t="s">
        <v>142</v>
      </c>
      <c r="E706" s="245" t="s">
        <v>19</v>
      </c>
      <c r="F706" s="246" t="s">
        <v>798</v>
      </c>
      <c r="G706" s="244"/>
      <c r="H706" s="247">
        <v>1.5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3" t="s">
        <v>142</v>
      </c>
      <c r="AU706" s="253" t="s">
        <v>81</v>
      </c>
      <c r="AV706" s="14" t="s">
        <v>81</v>
      </c>
      <c r="AW706" s="14" t="s">
        <v>33</v>
      </c>
      <c r="AX706" s="14" t="s">
        <v>72</v>
      </c>
      <c r="AY706" s="253" t="s">
        <v>129</v>
      </c>
    </row>
    <row r="707" s="14" customFormat="1">
      <c r="A707" s="14"/>
      <c r="B707" s="243"/>
      <c r="C707" s="244"/>
      <c r="D707" s="226" t="s">
        <v>142</v>
      </c>
      <c r="E707" s="245" t="s">
        <v>19</v>
      </c>
      <c r="F707" s="246" t="s">
        <v>799</v>
      </c>
      <c r="G707" s="244"/>
      <c r="H707" s="247">
        <v>5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3" t="s">
        <v>142</v>
      </c>
      <c r="AU707" s="253" t="s">
        <v>81</v>
      </c>
      <c r="AV707" s="14" t="s">
        <v>81</v>
      </c>
      <c r="AW707" s="14" t="s">
        <v>33</v>
      </c>
      <c r="AX707" s="14" t="s">
        <v>72</v>
      </c>
      <c r="AY707" s="253" t="s">
        <v>129</v>
      </c>
    </row>
    <row r="708" s="14" customFormat="1">
      <c r="A708" s="14"/>
      <c r="B708" s="243"/>
      <c r="C708" s="244"/>
      <c r="D708" s="226" t="s">
        <v>142</v>
      </c>
      <c r="E708" s="245" t="s">
        <v>19</v>
      </c>
      <c r="F708" s="246" t="s">
        <v>800</v>
      </c>
      <c r="G708" s="244"/>
      <c r="H708" s="247">
        <v>5.5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142</v>
      </c>
      <c r="AU708" s="253" t="s">
        <v>81</v>
      </c>
      <c r="AV708" s="14" t="s">
        <v>81</v>
      </c>
      <c r="AW708" s="14" t="s">
        <v>33</v>
      </c>
      <c r="AX708" s="14" t="s">
        <v>72</v>
      </c>
      <c r="AY708" s="253" t="s">
        <v>129</v>
      </c>
    </row>
    <row r="709" s="14" customFormat="1">
      <c r="A709" s="14"/>
      <c r="B709" s="243"/>
      <c r="C709" s="244"/>
      <c r="D709" s="226" t="s">
        <v>142</v>
      </c>
      <c r="E709" s="245" t="s">
        <v>19</v>
      </c>
      <c r="F709" s="246" t="s">
        <v>801</v>
      </c>
      <c r="G709" s="244"/>
      <c r="H709" s="247">
        <v>2.5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3" t="s">
        <v>142</v>
      </c>
      <c r="AU709" s="253" t="s">
        <v>81</v>
      </c>
      <c r="AV709" s="14" t="s">
        <v>81</v>
      </c>
      <c r="AW709" s="14" t="s">
        <v>33</v>
      </c>
      <c r="AX709" s="14" t="s">
        <v>72</v>
      </c>
      <c r="AY709" s="253" t="s">
        <v>129</v>
      </c>
    </row>
    <row r="710" s="13" customFormat="1">
      <c r="A710" s="13"/>
      <c r="B710" s="233"/>
      <c r="C710" s="234"/>
      <c r="D710" s="226" t="s">
        <v>142</v>
      </c>
      <c r="E710" s="235" t="s">
        <v>19</v>
      </c>
      <c r="F710" s="236" t="s">
        <v>356</v>
      </c>
      <c r="G710" s="234"/>
      <c r="H710" s="235" t="s">
        <v>19</v>
      </c>
      <c r="I710" s="237"/>
      <c r="J710" s="234"/>
      <c r="K710" s="234"/>
      <c r="L710" s="238"/>
      <c r="M710" s="239"/>
      <c r="N710" s="240"/>
      <c r="O710" s="240"/>
      <c r="P710" s="240"/>
      <c r="Q710" s="240"/>
      <c r="R710" s="240"/>
      <c r="S710" s="240"/>
      <c r="T710" s="24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2" t="s">
        <v>142</v>
      </c>
      <c r="AU710" s="242" t="s">
        <v>81</v>
      </c>
      <c r="AV710" s="13" t="s">
        <v>79</v>
      </c>
      <c r="AW710" s="13" t="s">
        <v>33</v>
      </c>
      <c r="AX710" s="13" t="s">
        <v>72</v>
      </c>
      <c r="AY710" s="242" t="s">
        <v>129</v>
      </c>
    </row>
    <row r="711" s="14" customFormat="1">
      <c r="A711" s="14"/>
      <c r="B711" s="243"/>
      <c r="C711" s="244"/>
      <c r="D711" s="226" t="s">
        <v>142</v>
      </c>
      <c r="E711" s="245" t="s">
        <v>19</v>
      </c>
      <c r="F711" s="246" t="s">
        <v>802</v>
      </c>
      <c r="G711" s="244"/>
      <c r="H711" s="247">
        <v>46</v>
      </c>
      <c r="I711" s="248"/>
      <c r="J711" s="244"/>
      <c r="K711" s="244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142</v>
      </c>
      <c r="AU711" s="253" t="s">
        <v>81</v>
      </c>
      <c r="AV711" s="14" t="s">
        <v>81</v>
      </c>
      <c r="AW711" s="14" t="s">
        <v>33</v>
      </c>
      <c r="AX711" s="14" t="s">
        <v>72</v>
      </c>
      <c r="AY711" s="253" t="s">
        <v>129</v>
      </c>
    </row>
    <row r="712" s="14" customFormat="1">
      <c r="A712" s="14"/>
      <c r="B712" s="243"/>
      <c r="C712" s="244"/>
      <c r="D712" s="226" t="s">
        <v>142</v>
      </c>
      <c r="E712" s="245" t="s">
        <v>19</v>
      </c>
      <c r="F712" s="246" t="s">
        <v>803</v>
      </c>
      <c r="G712" s="244"/>
      <c r="H712" s="247">
        <v>7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3" t="s">
        <v>142</v>
      </c>
      <c r="AU712" s="253" t="s">
        <v>81</v>
      </c>
      <c r="AV712" s="14" t="s">
        <v>81</v>
      </c>
      <c r="AW712" s="14" t="s">
        <v>33</v>
      </c>
      <c r="AX712" s="14" t="s">
        <v>72</v>
      </c>
      <c r="AY712" s="253" t="s">
        <v>129</v>
      </c>
    </row>
    <row r="713" s="14" customFormat="1">
      <c r="A713" s="14"/>
      <c r="B713" s="243"/>
      <c r="C713" s="244"/>
      <c r="D713" s="226" t="s">
        <v>142</v>
      </c>
      <c r="E713" s="245" t="s">
        <v>19</v>
      </c>
      <c r="F713" s="246" t="s">
        <v>804</v>
      </c>
      <c r="G713" s="244"/>
      <c r="H713" s="247">
        <v>4.5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3" t="s">
        <v>142</v>
      </c>
      <c r="AU713" s="253" t="s">
        <v>81</v>
      </c>
      <c r="AV713" s="14" t="s">
        <v>81</v>
      </c>
      <c r="AW713" s="14" t="s">
        <v>33</v>
      </c>
      <c r="AX713" s="14" t="s">
        <v>72</v>
      </c>
      <c r="AY713" s="253" t="s">
        <v>129</v>
      </c>
    </row>
    <row r="714" s="13" customFormat="1">
      <c r="A714" s="13"/>
      <c r="B714" s="233"/>
      <c r="C714" s="234"/>
      <c r="D714" s="226" t="s">
        <v>142</v>
      </c>
      <c r="E714" s="235" t="s">
        <v>19</v>
      </c>
      <c r="F714" s="236" t="s">
        <v>358</v>
      </c>
      <c r="G714" s="234"/>
      <c r="H714" s="235" t="s">
        <v>19</v>
      </c>
      <c r="I714" s="237"/>
      <c r="J714" s="234"/>
      <c r="K714" s="234"/>
      <c r="L714" s="238"/>
      <c r="M714" s="239"/>
      <c r="N714" s="240"/>
      <c r="O714" s="240"/>
      <c r="P714" s="240"/>
      <c r="Q714" s="240"/>
      <c r="R714" s="240"/>
      <c r="S714" s="240"/>
      <c r="T714" s="24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2" t="s">
        <v>142</v>
      </c>
      <c r="AU714" s="242" t="s">
        <v>81</v>
      </c>
      <c r="AV714" s="13" t="s">
        <v>79</v>
      </c>
      <c r="AW714" s="13" t="s">
        <v>33</v>
      </c>
      <c r="AX714" s="13" t="s">
        <v>72</v>
      </c>
      <c r="AY714" s="242" t="s">
        <v>129</v>
      </c>
    </row>
    <row r="715" s="14" customFormat="1">
      <c r="A715" s="14"/>
      <c r="B715" s="243"/>
      <c r="C715" s="244"/>
      <c r="D715" s="226" t="s">
        <v>142</v>
      </c>
      <c r="E715" s="245" t="s">
        <v>19</v>
      </c>
      <c r="F715" s="246" t="s">
        <v>805</v>
      </c>
      <c r="G715" s="244"/>
      <c r="H715" s="247">
        <v>9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3" t="s">
        <v>142</v>
      </c>
      <c r="AU715" s="253" t="s">
        <v>81</v>
      </c>
      <c r="AV715" s="14" t="s">
        <v>81</v>
      </c>
      <c r="AW715" s="14" t="s">
        <v>33</v>
      </c>
      <c r="AX715" s="14" t="s">
        <v>72</v>
      </c>
      <c r="AY715" s="253" t="s">
        <v>129</v>
      </c>
    </row>
    <row r="716" s="13" customFormat="1">
      <c r="A716" s="13"/>
      <c r="B716" s="233"/>
      <c r="C716" s="234"/>
      <c r="D716" s="226" t="s">
        <v>142</v>
      </c>
      <c r="E716" s="235" t="s">
        <v>19</v>
      </c>
      <c r="F716" s="236" t="s">
        <v>372</v>
      </c>
      <c r="G716" s="234"/>
      <c r="H716" s="235" t="s">
        <v>19</v>
      </c>
      <c r="I716" s="237"/>
      <c r="J716" s="234"/>
      <c r="K716" s="234"/>
      <c r="L716" s="238"/>
      <c r="M716" s="239"/>
      <c r="N716" s="240"/>
      <c r="O716" s="240"/>
      <c r="P716" s="240"/>
      <c r="Q716" s="240"/>
      <c r="R716" s="240"/>
      <c r="S716" s="240"/>
      <c r="T716" s="24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2" t="s">
        <v>142</v>
      </c>
      <c r="AU716" s="242" t="s">
        <v>81</v>
      </c>
      <c r="AV716" s="13" t="s">
        <v>79</v>
      </c>
      <c r="AW716" s="13" t="s">
        <v>33</v>
      </c>
      <c r="AX716" s="13" t="s">
        <v>72</v>
      </c>
      <c r="AY716" s="242" t="s">
        <v>129</v>
      </c>
    </row>
    <row r="717" s="14" customFormat="1">
      <c r="A717" s="14"/>
      <c r="B717" s="243"/>
      <c r="C717" s="244"/>
      <c r="D717" s="226" t="s">
        <v>142</v>
      </c>
      <c r="E717" s="245" t="s">
        <v>19</v>
      </c>
      <c r="F717" s="246" t="s">
        <v>806</v>
      </c>
      <c r="G717" s="244"/>
      <c r="H717" s="247">
        <v>118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142</v>
      </c>
      <c r="AU717" s="253" t="s">
        <v>81</v>
      </c>
      <c r="AV717" s="14" t="s">
        <v>81</v>
      </c>
      <c r="AW717" s="14" t="s">
        <v>33</v>
      </c>
      <c r="AX717" s="14" t="s">
        <v>72</v>
      </c>
      <c r="AY717" s="253" t="s">
        <v>129</v>
      </c>
    </row>
    <row r="718" s="13" customFormat="1">
      <c r="A718" s="13"/>
      <c r="B718" s="233"/>
      <c r="C718" s="234"/>
      <c r="D718" s="226" t="s">
        <v>142</v>
      </c>
      <c r="E718" s="235" t="s">
        <v>19</v>
      </c>
      <c r="F718" s="236" t="s">
        <v>360</v>
      </c>
      <c r="G718" s="234"/>
      <c r="H718" s="235" t="s">
        <v>19</v>
      </c>
      <c r="I718" s="237"/>
      <c r="J718" s="234"/>
      <c r="K718" s="234"/>
      <c r="L718" s="238"/>
      <c r="M718" s="239"/>
      <c r="N718" s="240"/>
      <c r="O718" s="240"/>
      <c r="P718" s="240"/>
      <c r="Q718" s="240"/>
      <c r="R718" s="240"/>
      <c r="S718" s="240"/>
      <c r="T718" s="241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2" t="s">
        <v>142</v>
      </c>
      <c r="AU718" s="242" t="s">
        <v>81</v>
      </c>
      <c r="AV718" s="13" t="s">
        <v>79</v>
      </c>
      <c r="AW718" s="13" t="s">
        <v>33</v>
      </c>
      <c r="AX718" s="13" t="s">
        <v>72</v>
      </c>
      <c r="AY718" s="242" t="s">
        <v>129</v>
      </c>
    </row>
    <row r="719" s="14" customFormat="1">
      <c r="A719" s="14"/>
      <c r="B719" s="243"/>
      <c r="C719" s="244"/>
      <c r="D719" s="226" t="s">
        <v>142</v>
      </c>
      <c r="E719" s="245" t="s">
        <v>19</v>
      </c>
      <c r="F719" s="246" t="s">
        <v>807</v>
      </c>
      <c r="G719" s="244"/>
      <c r="H719" s="247">
        <v>42.5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3" t="s">
        <v>142</v>
      </c>
      <c r="AU719" s="253" t="s">
        <v>81</v>
      </c>
      <c r="AV719" s="14" t="s">
        <v>81</v>
      </c>
      <c r="AW719" s="14" t="s">
        <v>33</v>
      </c>
      <c r="AX719" s="14" t="s">
        <v>72</v>
      </c>
      <c r="AY719" s="253" t="s">
        <v>129</v>
      </c>
    </row>
    <row r="720" s="15" customFormat="1">
      <c r="A720" s="15"/>
      <c r="B720" s="254"/>
      <c r="C720" s="255"/>
      <c r="D720" s="226" t="s">
        <v>142</v>
      </c>
      <c r="E720" s="256" t="s">
        <v>19</v>
      </c>
      <c r="F720" s="257" t="s">
        <v>144</v>
      </c>
      <c r="G720" s="255"/>
      <c r="H720" s="258">
        <v>261.5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4" t="s">
        <v>142</v>
      </c>
      <c r="AU720" s="264" t="s">
        <v>81</v>
      </c>
      <c r="AV720" s="15" t="s">
        <v>145</v>
      </c>
      <c r="AW720" s="15" t="s">
        <v>33</v>
      </c>
      <c r="AX720" s="15" t="s">
        <v>79</v>
      </c>
      <c r="AY720" s="264" t="s">
        <v>129</v>
      </c>
    </row>
    <row r="721" s="2" customFormat="1" ht="16.5" customHeight="1">
      <c r="A721" s="39"/>
      <c r="B721" s="40"/>
      <c r="C721" s="269" t="s">
        <v>820</v>
      </c>
      <c r="D721" s="269" t="s">
        <v>310</v>
      </c>
      <c r="E721" s="270" t="s">
        <v>821</v>
      </c>
      <c r="F721" s="271" t="s">
        <v>822</v>
      </c>
      <c r="G721" s="272" t="s">
        <v>223</v>
      </c>
      <c r="H721" s="273">
        <v>130.75</v>
      </c>
      <c r="I721" s="274"/>
      <c r="J721" s="275">
        <f>ROUND(I721*H721,2)</f>
        <v>0</v>
      </c>
      <c r="K721" s="271" t="s">
        <v>19</v>
      </c>
      <c r="L721" s="276"/>
      <c r="M721" s="277" t="s">
        <v>19</v>
      </c>
      <c r="N721" s="278" t="s">
        <v>43</v>
      </c>
      <c r="O721" s="85"/>
      <c r="P721" s="222">
        <f>O721*H721</f>
        <v>0</v>
      </c>
      <c r="Q721" s="222">
        <v>0.01</v>
      </c>
      <c r="R721" s="222">
        <f>Q721*H721</f>
        <v>1.3075000000000001</v>
      </c>
      <c r="S721" s="222">
        <v>0</v>
      </c>
      <c r="T721" s="223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24" t="s">
        <v>462</v>
      </c>
      <c r="AT721" s="224" t="s">
        <v>310</v>
      </c>
      <c r="AU721" s="224" t="s">
        <v>81</v>
      </c>
      <c r="AY721" s="18" t="s">
        <v>129</v>
      </c>
      <c r="BE721" s="225">
        <f>IF(N721="základní",J721,0)</f>
        <v>0</v>
      </c>
      <c r="BF721" s="225">
        <f>IF(N721="snížená",J721,0)</f>
        <v>0</v>
      </c>
      <c r="BG721" s="225">
        <f>IF(N721="zákl. přenesená",J721,0)</f>
        <v>0</v>
      </c>
      <c r="BH721" s="225">
        <f>IF(N721="sníž. přenesená",J721,0)</f>
        <v>0</v>
      </c>
      <c r="BI721" s="225">
        <f>IF(N721="nulová",J721,0)</f>
        <v>0</v>
      </c>
      <c r="BJ721" s="18" t="s">
        <v>79</v>
      </c>
      <c r="BK721" s="225">
        <f>ROUND(I721*H721,2)</f>
        <v>0</v>
      </c>
      <c r="BL721" s="18" t="s">
        <v>324</v>
      </c>
      <c r="BM721" s="224" t="s">
        <v>823</v>
      </c>
    </row>
    <row r="722" s="2" customFormat="1">
      <c r="A722" s="39"/>
      <c r="B722" s="40"/>
      <c r="C722" s="41"/>
      <c r="D722" s="226" t="s">
        <v>139</v>
      </c>
      <c r="E722" s="41"/>
      <c r="F722" s="227" t="s">
        <v>822</v>
      </c>
      <c r="G722" s="41"/>
      <c r="H722" s="41"/>
      <c r="I722" s="228"/>
      <c r="J722" s="41"/>
      <c r="K722" s="41"/>
      <c r="L722" s="45"/>
      <c r="M722" s="229"/>
      <c r="N722" s="230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139</v>
      </c>
      <c r="AU722" s="18" t="s">
        <v>81</v>
      </c>
    </row>
    <row r="723" s="13" customFormat="1">
      <c r="A723" s="13"/>
      <c r="B723" s="233"/>
      <c r="C723" s="234"/>
      <c r="D723" s="226" t="s">
        <v>142</v>
      </c>
      <c r="E723" s="235" t="s">
        <v>19</v>
      </c>
      <c r="F723" s="236" t="s">
        <v>797</v>
      </c>
      <c r="G723" s="234"/>
      <c r="H723" s="235" t="s">
        <v>19</v>
      </c>
      <c r="I723" s="237"/>
      <c r="J723" s="234"/>
      <c r="K723" s="234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142</v>
      </c>
      <c r="AU723" s="242" t="s">
        <v>81</v>
      </c>
      <c r="AV723" s="13" t="s">
        <v>79</v>
      </c>
      <c r="AW723" s="13" t="s">
        <v>33</v>
      </c>
      <c r="AX723" s="13" t="s">
        <v>72</v>
      </c>
      <c r="AY723" s="242" t="s">
        <v>129</v>
      </c>
    </row>
    <row r="724" s="13" customFormat="1">
      <c r="A724" s="13"/>
      <c r="B724" s="233"/>
      <c r="C724" s="234"/>
      <c r="D724" s="226" t="s">
        <v>142</v>
      </c>
      <c r="E724" s="235" t="s">
        <v>19</v>
      </c>
      <c r="F724" s="236" t="s">
        <v>824</v>
      </c>
      <c r="G724" s="234"/>
      <c r="H724" s="235" t="s">
        <v>19</v>
      </c>
      <c r="I724" s="237"/>
      <c r="J724" s="234"/>
      <c r="K724" s="234"/>
      <c r="L724" s="238"/>
      <c r="M724" s="239"/>
      <c r="N724" s="240"/>
      <c r="O724" s="240"/>
      <c r="P724" s="240"/>
      <c r="Q724" s="240"/>
      <c r="R724" s="240"/>
      <c r="S724" s="240"/>
      <c r="T724" s="24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2" t="s">
        <v>142</v>
      </c>
      <c r="AU724" s="242" t="s">
        <v>81</v>
      </c>
      <c r="AV724" s="13" t="s">
        <v>79</v>
      </c>
      <c r="AW724" s="13" t="s">
        <v>33</v>
      </c>
      <c r="AX724" s="13" t="s">
        <v>72</v>
      </c>
      <c r="AY724" s="242" t="s">
        <v>129</v>
      </c>
    </row>
    <row r="725" s="14" customFormat="1">
      <c r="A725" s="14"/>
      <c r="B725" s="243"/>
      <c r="C725" s="244"/>
      <c r="D725" s="226" t="s">
        <v>142</v>
      </c>
      <c r="E725" s="245" t="s">
        <v>19</v>
      </c>
      <c r="F725" s="246" t="s">
        <v>825</v>
      </c>
      <c r="G725" s="244"/>
      <c r="H725" s="247">
        <v>130.75</v>
      </c>
      <c r="I725" s="248"/>
      <c r="J725" s="244"/>
      <c r="K725" s="244"/>
      <c r="L725" s="249"/>
      <c r="M725" s="250"/>
      <c r="N725" s="251"/>
      <c r="O725" s="251"/>
      <c r="P725" s="251"/>
      <c r="Q725" s="251"/>
      <c r="R725" s="251"/>
      <c r="S725" s="251"/>
      <c r="T725" s="25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3" t="s">
        <v>142</v>
      </c>
      <c r="AU725" s="253" t="s">
        <v>81</v>
      </c>
      <c r="AV725" s="14" t="s">
        <v>81</v>
      </c>
      <c r="AW725" s="14" t="s">
        <v>33</v>
      </c>
      <c r="AX725" s="14" t="s">
        <v>72</v>
      </c>
      <c r="AY725" s="253" t="s">
        <v>129</v>
      </c>
    </row>
    <row r="726" s="15" customFormat="1">
      <c r="A726" s="15"/>
      <c r="B726" s="254"/>
      <c r="C726" s="255"/>
      <c r="D726" s="226" t="s">
        <v>142</v>
      </c>
      <c r="E726" s="256" t="s">
        <v>19</v>
      </c>
      <c r="F726" s="257" t="s">
        <v>144</v>
      </c>
      <c r="G726" s="255"/>
      <c r="H726" s="258">
        <v>130.75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4" t="s">
        <v>142</v>
      </c>
      <c r="AU726" s="264" t="s">
        <v>81</v>
      </c>
      <c r="AV726" s="15" t="s">
        <v>145</v>
      </c>
      <c r="AW726" s="15" t="s">
        <v>33</v>
      </c>
      <c r="AX726" s="15" t="s">
        <v>79</v>
      </c>
      <c r="AY726" s="264" t="s">
        <v>129</v>
      </c>
    </row>
    <row r="727" s="2" customFormat="1" ht="16.5" customHeight="1">
      <c r="A727" s="39"/>
      <c r="B727" s="40"/>
      <c r="C727" s="213" t="s">
        <v>826</v>
      </c>
      <c r="D727" s="213" t="s">
        <v>132</v>
      </c>
      <c r="E727" s="214" t="s">
        <v>827</v>
      </c>
      <c r="F727" s="215" t="s">
        <v>828</v>
      </c>
      <c r="G727" s="216" t="s">
        <v>272</v>
      </c>
      <c r="H727" s="217">
        <v>1.321</v>
      </c>
      <c r="I727" s="218"/>
      <c r="J727" s="219">
        <f>ROUND(I727*H727,2)</f>
        <v>0</v>
      </c>
      <c r="K727" s="215" t="s">
        <v>136</v>
      </c>
      <c r="L727" s="45"/>
      <c r="M727" s="220" t="s">
        <v>19</v>
      </c>
      <c r="N727" s="221" t="s">
        <v>43</v>
      </c>
      <c r="O727" s="85"/>
      <c r="P727" s="222">
        <f>O727*H727</f>
        <v>0</v>
      </c>
      <c r="Q727" s="222">
        <v>0</v>
      </c>
      <c r="R727" s="222">
        <f>Q727*H727</f>
        <v>0</v>
      </c>
      <c r="S727" s="222">
        <v>0</v>
      </c>
      <c r="T727" s="223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24" t="s">
        <v>324</v>
      </c>
      <c r="AT727" s="224" t="s">
        <v>132</v>
      </c>
      <c r="AU727" s="224" t="s">
        <v>81</v>
      </c>
      <c r="AY727" s="18" t="s">
        <v>129</v>
      </c>
      <c r="BE727" s="225">
        <f>IF(N727="základní",J727,0)</f>
        <v>0</v>
      </c>
      <c r="BF727" s="225">
        <f>IF(N727="snížená",J727,0)</f>
        <v>0</v>
      </c>
      <c r="BG727" s="225">
        <f>IF(N727="zákl. přenesená",J727,0)</f>
        <v>0</v>
      </c>
      <c r="BH727" s="225">
        <f>IF(N727="sníž. přenesená",J727,0)</f>
        <v>0</v>
      </c>
      <c r="BI727" s="225">
        <f>IF(N727="nulová",J727,0)</f>
        <v>0</v>
      </c>
      <c r="BJ727" s="18" t="s">
        <v>79</v>
      </c>
      <c r="BK727" s="225">
        <f>ROUND(I727*H727,2)</f>
        <v>0</v>
      </c>
      <c r="BL727" s="18" t="s">
        <v>324</v>
      </c>
      <c r="BM727" s="224" t="s">
        <v>829</v>
      </c>
    </row>
    <row r="728" s="2" customFormat="1">
      <c r="A728" s="39"/>
      <c r="B728" s="40"/>
      <c r="C728" s="41"/>
      <c r="D728" s="226" t="s">
        <v>139</v>
      </c>
      <c r="E728" s="41"/>
      <c r="F728" s="227" t="s">
        <v>830</v>
      </c>
      <c r="G728" s="41"/>
      <c r="H728" s="41"/>
      <c r="I728" s="228"/>
      <c r="J728" s="41"/>
      <c r="K728" s="41"/>
      <c r="L728" s="45"/>
      <c r="M728" s="229"/>
      <c r="N728" s="230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139</v>
      </c>
      <c r="AU728" s="18" t="s">
        <v>81</v>
      </c>
    </row>
    <row r="729" s="2" customFormat="1">
      <c r="A729" s="39"/>
      <c r="B729" s="40"/>
      <c r="C729" s="41"/>
      <c r="D729" s="231" t="s">
        <v>140</v>
      </c>
      <c r="E729" s="41"/>
      <c r="F729" s="232" t="s">
        <v>831</v>
      </c>
      <c r="G729" s="41"/>
      <c r="H729" s="41"/>
      <c r="I729" s="228"/>
      <c r="J729" s="41"/>
      <c r="K729" s="41"/>
      <c r="L729" s="45"/>
      <c r="M729" s="229"/>
      <c r="N729" s="230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140</v>
      </c>
      <c r="AU729" s="18" t="s">
        <v>81</v>
      </c>
    </row>
    <row r="730" s="2" customFormat="1" ht="16.5" customHeight="1">
      <c r="A730" s="39"/>
      <c r="B730" s="40"/>
      <c r="C730" s="213" t="s">
        <v>832</v>
      </c>
      <c r="D730" s="213" t="s">
        <v>132</v>
      </c>
      <c r="E730" s="214" t="s">
        <v>833</v>
      </c>
      <c r="F730" s="215" t="s">
        <v>834</v>
      </c>
      <c r="G730" s="216" t="s">
        <v>272</v>
      </c>
      <c r="H730" s="217">
        <v>1.321</v>
      </c>
      <c r="I730" s="218"/>
      <c r="J730" s="219">
        <f>ROUND(I730*H730,2)</f>
        <v>0</v>
      </c>
      <c r="K730" s="215" t="s">
        <v>136</v>
      </c>
      <c r="L730" s="45"/>
      <c r="M730" s="220" t="s">
        <v>19</v>
      </c>
      <c r="N730" s="221" t="s">
        <v>43</v>
      </c>
      <c r="O730" s="85"/>
      <c r="P730" s="222">
        <f>O730*H730</f>
        <v>0</v>
      </c>
      <c r="Q730" s="222">
        <v>0</v>
      </c>
      <c r="R730" s="222">
        <f>Q730*H730</f>
        <v>0</v>
      </c>
      <c r="S730" s="222">
        <v>0</v>
      </c>
      <c r="T730" s="223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4" t="s">
        <v>324</v>
      </c>
      <c r="AT730" s="224" t="s">
        <v>132</v>
      </c>
      <c r="AU730" s="224" t="s">
        <v>81</v>
      </c>
      <c r="AY730" s="18" t="s">
        <v>129</v>
      </c>
      <c r="BE730" s="225">
        <f>IF(N730="základní",J730,0)</f>
        <v>0</v>
      </c>
      <c r="BF730" s="225">
        <f>IF(N730="snížená",J730,0)</f>
        <v>0</v>
      </c>
      <c r="BG730" s="225">
        <f>IF(N730="zákl. přenesená",J730,0)</f>
        <v>0</v>
      </c>
      <c r="BH730" s="225">
        <f>IF(N730="sníž. přenesená",J730,0)</f>
        <v>0</v>
      </c>
      <c r="BI730" s="225">
        <f>IF(N730="nulová",J730,0)</f>
        <v>0</v>
      </c>
      <c r="BJ730" s="18" t="s">
        <v>79</v>
      </c>
      <c r="BK730" s="225">
        <f>ROUND(I730*H730,2)</f>
        <v>0</v>
      </c>
      <c r="BL730" s="18" t="s">
        <v>324</v>
      </c>
      <c r="BM730" s="224" t="s">
        <v>835</v>
      </c>
    </row>
    <row r="731" s="2" customFormat="1">
      <c r="A731" s="39"/>
      <c r="B731" s="40"/>
      <c r="C731" s="41"/>
      <c r="D731" s="226" t="s">
        <v>139</v>
      </c>
      <c r="E731" s="41"/>
      <c r="F731" s="227" t="s">
        <v>836</v>
      </c>
      <c r="G731" s="41"/>
      <c r="H731" s="41"/>
      <c r="I731" s="228"/>
      <c r="J731" s="41"/>
      <c r="K731" s="41"/>
      <c r="L731" s="45"/>
      <c r="M731" s="229"/>
      <c r="N731" s="230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139</v>
      </c>
      <c r="AU731" s="18" t="s">
        <v>81</v>
      </c>
    </row>
    <row r="732" s="2" customFormat="1">
      <c r="A732" s="39"/>
      <c r="B732" s="40"/>
      <c r="C732" s="41"/>
      <c r="D732" s="231" t="s">
        <v>140</v>
      </c>
      <c r="E732" s="41"/>
      <c r="F732" s="232" t="s">
        <v>837</v>
      </c>
      <c r="G732" s="41"/>
      <c r="H732" s="41"/>
      <c r="I732" s="228"/>
      <c r="J732" s="41"/>
      <c r="K732" s="41"/>
      <c r="L732" s="45"/>
      <c r="M732" s="229"/>
      <c r="N732" s="230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140</v>
      </c>
      <c r="AU732" s="18" t="s">
        <v>81</v>
      </c>
    </row>
    <row r="733" s="12" customFormat="1" ht="22.8" customHeight="1">
      <c r="A733" s="12"/>
      <c r="B733" s="197"/>
      <c r="C733" s="198"/>
      <c r="D733" s="199" t="s">
        <v>71</v>
      </c>
      <c r="E733" s="211" t="s">
        <v>838</v>
      </c>
      <c r="F733" s="211" t="s">
        <v>839</v>
      </c>
      <c r="G733" s="198"/>
      <c r="H733" s="198"/>
      <c r="I733" s="201"/>
      <c r="J733" s="212">
        <f>BK733</f>
        <v>0</v>
      </c>
      <c r="K733" s="198"/>
      <c r="L733" s="203"/>
      <c r="M733" s="204"/>
      <c r="N733" s="205"/>
      <c r="O733" s="205"/>
      <c r="P733" s="206">
        <f>SUM(P734:P751)</f>
        <v>0</v>
      </c>
      <c r="Q733" s="205"/>
      <c r="R733" s="206">
        <f>SUM(R734:R751)</f>
        <v>0</v>
      </c>
      <c r="S733" s="205"/>
      <c r="T733" s="207">
        <f>SUM(T734:T751)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208" t="s">
        <v>81</v>
      </c>
      <c r="AT733" s="209" t="s">
        <v>71</v>
      </c>
      <c r="AU733" s="209" t="s">
        <v>79</v>
      </c>
      <c r="AY733" s="208" t="s">
        <v>129</v>
      </c>
      <c r="BK733" s="210">
        <f>SUM(BK734:BK751)</f>
        <v>0</v>
      </c>
    </row>
    <row r="734" s="2" customFormat="1" ht="21.75" customHeight="1">
      <c r="A734" s="39"/>
      <c r="B734" s="40"/>
      <c r="C734" s="213" t="s">
        <v>840</v>
      </c>
      <c r="D734" s="213" t="s">
        <v>132</v>
      </c>
      <c r="E734" s="214" t="s">
        <v>841</v>
      </c>
      <c r="F734" s="215" t="s">
        <v>842</v>
      </c>
      <c r="G734" s="216" t="s">
        <v>327</v>
      </c>
      <c r="H734" s="217">
        <v>8</v>
      </c>
      <c r="I734" s="218"/>
      <c r="J734" s="219">
        <f>ROUND(I734*H734,2)</f>
        <v>0</v>
      </c>
      <c r="K734" s="215" t="s">
        <v>19</v>
      </c>
      <c r="L734" s="45"/>
      <c r="M734" s="220" t="s">
        <v>19</v>
      </c>
      <c r="N734" s="221" t="s">
        <v>43</v>
      </c>
      <c r="O734" s="85"/>
      <c r="P734" s="222">
        <f>O734*H734</f>
        <v>0</v>
      </c>
      <c r="Q734" s="222">
        <v>0</v>
      </c>
      <c r="R734" s="222">
        <f>Q734*H734</f>
        <v>0</v>
      </c>
      <c r="S734" s="222">
        <v>0</v>
      </c>
      <c r="T734" s="223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4" t="s">
        <v>324</v>
      </c>
      <c r="AT734" s="224" t="s">
        <v>132</v>
      </c>
      <c r="AU734" s="224" t="s">
        <v>81</v>
      </c>
      <c r="AY734" s="18" t="s">
        <v>129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8" t="s">
        <v>79</v>
      </c>
      <c r="BK734" s="225">
        <f>ROUND(I734*H734,2)</f>
        <v>0</v>
      </c>
      <c r="BL734" s="18" t="s">
        <v>324</v>
      </c>
      <c r="BM734" s="224" t="s">
        <v>843</v>
      </c>
    </row>
    <row r="735" s="2" customFormat="1">
      <c r="A735" s="39"/>
      <c r="B735" s="40"/>
      <c r="C735" s="41"/>
      <c r="D735" s="226" t="s">
        <v>139</v>
      </c>
      <c r="E735" s="41"/>
      <c r="F735" s="227" t="s">
        <v>842</v>
      </c>
      <c r="G735" s="41"/>
      <c r="H735" s="41"/>
      <c r="I735" s="228"/>
      <c r="J735" s="41"/>
      <c r="K735" s="41"/>
      <c r="L735" s="45"/>
      <c r="M735" s="229"/>
      <c r="N735" s="230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139</v>
      </c>
      <c r="AU735" s="18" t="s">
        <v>81</v>
      </c>
    </row>
    <row r="736" s="13" customFormat="1">
      <c r="A736" s="13"/>
      <c r="B736" s="233"/>
      <c r="C736" s="234"/>
      <c r="D736" s="226" t="s">
        <v>142</v>
      </c>
      <c r="E736" s="235" t="s">
        <v>19</v>
      </c>
      <c r="F736" s="236" t="s">
        <v>844</v>
      </c>
      <c r="G736" s="234"/>
      <c r="H736" s="235" t="s">
        <v>19</v>
      </c>
      <c r="I736" s="237"/>
      <c r="J736" s="234"/>
      <c r="K736" s="234"/>
      <c r="L736" s="238"/>
      <c r="M736" s="239"/>
      <c r="N736" s="240"/>
      <c r="O736" s="240"/>
      <c r="P736" s="240"/>
      <c r="Q736" s="240"/>
      <c r="R736" s="240"/>
      <c r="S736" s="240"/>
      <c r="T736" s="241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2" t="s">
        <v>142</v>
      </c>
      <c r="AU736" s="242" t="s">
        <v>81</v>
      </c>
      <c r="AV736" s="13" t="s">
        <v>79</v>
      </c>
      <c r="AW736" s="13" t="s">
        <v>33</v>
      </c>
      <c r="AX736" s="13" t="s">
        <v>72</v>
      </c>
      <c r="AY736" s="242" t="s">
        <v>129</v>
      </c>
    </row>
    <row r="737" s="13" customFormat="1">
      <c r="A737" s="13"/>
      <c r="B737" s="233"/>
      <c r="C737" s="234"/>
      <c r="D737" s="226" t="s">
        <v>142</v>
      </c>
      <c r="E737" s="235" t="s">
        <v>19</v>
      </c>
      <c r="F737" s="236" t="s">
        <v>332</v>
      </c>
      <c r="G737" s="234"/>
      <c r="H737" s="235" t="s">
        <v>19</v>
      </c>
      <c r="I737" s="237"/>
      <c r="J737" s="234"/>
      <c r="K737" s="234"/>
      <c r="L737" s="238"/>
      <c r="M737" s="239"/>
      <c r="N737" s="240"/>
      <c r="O737" s="240"/>
      <c r="P737" s="240"/>
      <c r="Q737" s="240"/>
      <c r="R737" s="240"/>
      <c r="S737" s="240"/>
      <c r="T737" s="24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2" t="s">
        <v>142</v>
      </c>
      <c r="AU737" s="242" t="s">
        <v>81</v>
      </c>
      <c r="AV737" s="13" t="s">
        <v>79</v>
      </c>
      <c r="AW737" s="13" t="s">
        <v>33</v>
      </c>
      <c r="AX737" s="13" t="s">
        <v>72</v>
      </c>
      <c r="AY737" s="242" t="s">
        <v>129</v>
      </c>
    </row>
    <row r="738" s="14" customFormat="1">
      <c r="A738" s="14"/>
      <c r="B738" s="243"/>
      <c r="C738" s="244"/>
      <c r="D738" s="226" t="s">
        <v>142</v>
      </c>
      <c r="E738" s="245" t="s">
        <v>19</v>
      </c>
      <c r="F738" s="246" t="s">
        <v>392</v>
      </c>
      <c r="G738" s="244"/>
      <c r="H738" s="247">
        <v>1</v>
      </c>
      <c r="I738" s="248"/>
      <c r="J738" s="244"/>
      <c r="K738" s="244"/>
      <c r="L738" s="249"/>
      <c r="M738" s="250"/>
      <c r="N738" s="251"/>
      <c r="O738" s="251"/>
      <c r="P738" s="251"/>
      <c r="Q738" s="251"/>
      <c r="R738" s="251"/>
      <c r="S738" s="251"/>
      <c r="T738" s="25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3" t="s">
        <v>142</v>
      </c>
      <c r="AU738" s="253" t="s">
        <v>81</v>
      </c>
      <c r="AV738" s="14" t="s">
        <v>81</v>
      </c>
      <c r="AW738" s="14" t="s">
        <v>33</v>
      </c>
      <c r="AX738" s="14" t="s">
        <v>72</v>
      </c>
      <c r="AY738" s="253" t="s">
        <v>129</v>
      </c>
    </row>
    <row r="739" s="14" customFormat="1">
      <c r="A739" s="14"/>
      <c r="B739" s="243"/>
      <c r="C739" s="244"/>
      <c r="D739" s="226" t="s">
        <v>142</v>
      </c>
      <c r="E739" s="245" t="s">
        <v>19</v>
      </c>
      <c r="F739" s="246" t="s">
        <v>393</v>
      </c>
      <c r="G739" s="244"/>
      <c r="H739" s="247">
        <v>1</v>
      </c>
      <c r="I739" s="248"/>
      <c r="J739" s="244"/>
      <c r="K739" s="244"/>
      <c r="L739" s="249"/>
      <c r="M739" s="250"/>
      <c r="N739" s="251"/>
      <c r="O739" s="251"/>
      <c r="P739" s="251"/>
      <c r="Q739" s="251"/>
      <c r="R739" s="251"/>
      <c r="S739" s="251"/>
      <c r="T739" s="25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3" t="s">
        <v>142</v>
      </c>
      <c r="AU739" s="253" t="s">
        <v>81</v>
      </c>
      <c r="AV739" s="14" t="s">
        <v>81</v>
      </c>
      <c r="AW739" s="14" t="s">
        <v>33</v>
      </c>
      <c r="AX739" s="14" t="s">
        <v>72</v>
      </c>
      <c r="AY739" s="253" t="s">
        <v>129</v>
      </c>
    </row>
    <row r="740" s="14" customFormat="1">
      <c r="A740" s="14"/>
      <c r="B740" s="243"/>
      <c r="C740" s="244"/>
      <c r="D740" s="226" t="s">
        <v>142</v>
      </c>
      <c r="E740" s="245" t="s">
        <v>19</v>
      </c>
      <c r="F740" s="246" t="s">
        <v>370</v>
      </c>
      <c r="G740" s="244"/>
      <c r="H740" s="247">
        <v>1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142</v>
      </c>
      <c r="AU740" s="253" t="s">
        <v>81</v>
      </c>
      <c r="AV740" s="14" t="s">
        <v>81</v>
      </c>
      <c r="AW740" s="14" t="s">
        <v>33</v>
      </c>
      <c r="AX740" s="14" t="s">
        <v>72</v>
      </c>
      <c r="AY740" s="253" t="s">
        <v>129</v>
      </c>
    </row>
    <row r="741" s="14" customFormat="1">
      <c r="A741" s="14"/>
      <c r="B741" s="243"/>
      <c r="C741" s="244"/>
      <c r="D741" s="226" t="s">
        <v>142</v>
      </c>
      <c r="E741" s="245" t="s">
        <v>19</v>
      </c>
      <c r="F741" s="246" t="s">
        <v>334</v>
      </c>
      <c r="G741" s="244"/>
      <c r="H741" s="247">
        <v>1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3" t="s">
        <v>142</v>
      </c>
      <c r="AU741" s="253" t="s">
        <v>81</v>
      </c>
      <c r="AV741" s="14" t="s">
        <v>81</v>
      </c>
      <c r="AW741" s="14" t="s">
        <v>33</v>
      </c>
      <c r="AX741" s="14" t="s">
        <v>72</v>
      </c>
      <c r="AY741" s="253" t="s">
        <v>129</v>
      </c>
    </row>
    <row r="742" s="14" customFormat="1">
      <c r="A742" s="14"/>
      <c r="B742" s="243"/>
      <c r="C742" s="244"/>
      <c r="D742" s="226" t="s">
        <v>142</v>
      </c>
      <c r="E742" s="245" t="s">
        <v>19</v>
      </c>
      <c r="F742" s="246" t="s">
        <v>845</v>
      </c>
      <c r="G742" s="244"/>
      <c r="H742" s="247">
        <v>1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142</v>
      </c>
      <c r="AU742" s="253" t="s">
        <v>81</v>
      </c>
      <c r="AV742" s="14" t="s">
        <v>81</v>
      </c>
      <c r="AW742" s="14" t="s">
        <v>33</v>
      </c>
      <c r="AX742" s="14" t="s">
        <v>72</v>
      </c>
      <c r="AY742" s="253" t="s">
        <v>129</v>
      </c>
    </row>
    <row r="743" s="13" customFormat="1">
      <c r="A743" s="13"/>
      <c r="B743" s="233"/>
      <c r="C743" s="234"/>
      <c r="D743" s="226" t="s">
        <v>142</v>
      </c>
      <c r="E743" s="235" t="s">
        <v>19</v>
      </c>
      <c r="F743" s="236" t="s">
        <v>356</v>
      </c>
      <c r="G743" s="234"/>
      <c r="H743" s="235" t="s">
        <v>19</v>
      </c>
      <c r="I743" s="237"/>
      <c r="J743" s="234"/>
      <c r="K743" s="234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142</v>
      </c>
      <c r="AU743" s="242" t="s">
        <v>81</v>
      </c>
      <c r="AV743" s="13" t="s">
        <v>79</v>
      </c>
      <c r="AW743" s="13" t="s">
        <v>33</v>
      </c>
      <c r="AX743" s="13" t="s">
        <v>72</v>
      </c>
      <c r="AY743" s="242" t="s">
        <v>129</v>
      </c>
    </row>
    <row r="744" s="14" customFormat="1">
      <c r="A744" s="14"/>
      <c r="B744" s="243"/>
      <c r="C744" s="244"/>
      <c r="D744" s="226" t="s">
        <v>142</v>
      </c>
      <c r="E744" s="245" t="s">
        <v>19</v>
      </c>
      <c r="F744" s="246" t="s">
        <v>393</v>
      </c>
      <c r="G744" s="244"/>
      <c r="H744" s="247">
        <v>1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142</v>
      </c>
      <c r="AU744" s="253" t="s">
        <v>81</v>
      </c>
      <c r="AV744" s="14" t="s">
        <v>81</v>
      </c>
      <c r="AW744" s="14" t="s">
        <v>33</v>
      </c>
      <c r="AX744" s="14" t="s">
        <v>72</v>
      </c>
      <c r="AY744" s="253" t="s">
        <v>129</v>
      </c>
    </row>
    <row r="745" s="13" customFormat="1">
      <c r="A745" s="13"/>
      <c r="B745" s="233"/>
      <c r="C745" s="234"/>
      <c r="D745" s="226" t="s">
        <v>142</v>
      </c>
      <c r="E745" s="235" t="s">
        <v>19</v>
      </c>
      <c r="F745" s="236" t="s">
        <v>372</v>
      </c>
      <c r="G745" s="234"/>
      <c r="H745" s="235" t="s">
        <v>19</v>
      </c>
      <c r="I745" s="237"/>
      <c r="J745" s="234"/>
      <c r="K745" s="234"/>
      <c r="L745" s="238"/>
      <c r="M745" s="239"/>
      <c r="N745" s="240"/>
      <c r="O745" s="240"/>
      <c r="P745" s="240"/>
      <c r="Q745" s="240"/>
      <c r="R745" s="240"/>
      <c r="S745" s="240"/>
      <c r="T745" s="241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2" t="s">
        <v>142</v>
      </c>
      <c r="AU745" s="242" t="s">
        <v>81</v>
      </c>
      <c r="AV745" s="13" t="s">
        <v>79</v>
      </c>
      <c r="AW745" s="13" t="s">
        <v>33</v>
      </c>
      <c r="AX745" s="13" t="s">
        <v>72</v>
      </c>
      <c r="AY745" s="242" t="s">
        <v>129</v>
      </c>
    </row>
    <row r="746" s="14" customFormat="1">
      <c r="A746" s="14"/>
      <c r="B746" s="243"/>
      <c r="C746" s="244"/>
      <c r="D746" s="226" t="s">
        <v>142</v>
      </c>
      <c r="E746" s="245" t="s">
        <v>19</v>
      </c>
      <c r="F746" s="246" t="s">
        <v>846</v>
      </c>
      <c r="G746" s="244"/>
      <c r="H746" s="247">
        <v>1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3" t="s">
        <v>142</v>
      </c>
      <c r="AU746" s="253" t="s">
        <v>81</v>
      </c>
      <c r="AV746" s="14" t="s">
        <v>81</v>
      </c>
      <c r="AW746" s="14" t="s">
        <v>33</v>
      </c>
      <c r="AX746" s="14" t="s">
        <v>72</v>
      </c>
      <c r="AY746" s="253" t="s">
        <v>129</v>
      </c>
    </row>
    <row r="747" s="14" customFormat="1">
      <c r="A747" s="14"/>
      <c r="B747" s="243"/>
      <c r="C747" s="244"/>
      <c r="D747" s="226" t="s">
        <v>142</v>
      </c>
      <c r="E747" s="245" t="s">
        <v>19</v>
      </c>
      <c r="F747" s="246" t="s">
        <v>847</v>
      </c>
      <c r="G747" s="244"/>
      <c r="H747" s="247">
        <v>1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142</v>
      </c>
      <c r="AU747" s="253" t="s">
        <v>81</v>
      </c>
      <c r="AV747" s="14" t="s">
        <v>81</v>
      </c>
      <c r="AW747" s="14" t="s">
        <v>33</v>
      </c>
      <c r="AX747" s="14" t="s">
        <v>72</v>
      </c>
      <c r="AY747" s="253" t="s">
        <v>129</v>
      </c>
    </row>
    <row r="748" s="15" customFormat="1">
      <c r="A748" s="15"/>
      <c r="B748" s="254"/>
      <c r="C748" s="255"/>
      <c r="D748" s="226" t="s">
        <v>142</v>
      </c>
      <c r="E748" s="256" t="s">
        <v>19</v>
      </c>
      <c r="F748" s="257" t="s">
        <v>144</v>
      </c>
      <c r="G748" s="255"/>
      <c r="H748" s="258">
        <v>8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4" t="s">
        <v>142</v>
      </c>
      <c r="AU748" s="264" t="s">
        <v>81</v>
      </c>
      <c r="AV748" s="15" t="s">
        <v>145</v>
      </c>
      <c r="AW748" s="15" t="s">
        <v>33</v>
      </c>
      <c r="AX748" s="15" t="s">
        <v>79</v>
      </c>
      <c r="AY748" s="264" t="s">
        <v>129</v>
      </c>
    </row>
    <row r="749" s="2" customFormat="1" ht="16.5" customHeight="1">
      <c r="A749" s="39"/>
      <c r="B749" s="40"/>
      <c r="C749" s="213" t="s">
        <v>848</v>
      </c>
      <c r="D749" s="213" t="s">
        <v>132</v>
      </c>
      <c r="E749" s="214" t="s">
        <v>849</v>
      </c>
      <c r="F749" s="215" t="s">
        <v>850</v>
      </c>
      <c r="G749" s="216" t="s">
        <v>741</v>
      </c>
      <c r="H749" s="279"/>
      <c r="I749" s="218"/>
      <c r="J749" s="219">
        <f>ROUND(I749*H749,2)</f>
        <v>0</v>
      </c>
      <c r="K749" s="215" t="s">
        <v>136</v>
      </c>
      <c r="L749" s="45"/>
      <c r="M749" s="220" t="s">
        <v>19</v>
      </c>
      <c r="N749" s="221" t="s">
        <v>43</v>
      </c>
      <c r="O749" s="85"/>
      <c r="P749" s="222">
        <f>O749*H749</f>
        <v>0</v>
      </c>
      <c r="Q749" s="222">
        <v>0</v>
      </c>
      <c r="R749" s="222">
        <f>Q749*H749</f>
        <v>0</v>
      </c>
      <c r="S749" s="222">
        <v>0</v>
      </c>
      <c r="T749" s="223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24" t="s">
        <v>324</v>
      </c>
      <c r="AT749" s="224" t="s">
        <v>132</v>
      </c>
      <c r="AU749" s="224" t="s">
        <v>81</v>
      </c>
      <c r="AY749" s="18" t="s">
        <v>129</v>
      </c>
      <c r="BE749" s="225">
        <f>IF(N749="základní",J749,0)</f>
        <v>0</v>
      </c>
      <c r="BF749" s="225">
        <f>IF(N749="snížená",J749,0)</f>
        <v>0</v>
      </c>
      <c r="BG749" s="225">
        <f>IF(N749="zákl. přenesená",J749,0)</f>
        <v>0</v>
      </c>
      <c r="BH749" s="225">
        <f>IF(N749="sníž. přenesená",J749,0)</f>
        <v>0</v>
      </c>
      <c r="BI749" s="225">
        <f>IF(N749="nulová",J749,0)</f>
        <v>0</v>
      </c>
      <c r="BJ749" s="18" t="s">
        <v>79</v>
      </c>
      <c r="BK749" s="225">
        <f>ROUND(I749*H749,2)</f>
        <v>0</v>
      </c>
      <c r="BL749" s="18" t="s">
        <v>324</v>
      </c>
      <c r="BM749" s="224" t="s">
        <v>851</v>
      </c>
    </row>
    <row r="750" s="2" customFormat="1">
      <c r="A750" s="39"/>
      <c r="B750" s="40"/>
      <c r="C750" s="41"/>
      <c r="D750" s="226" t="s">
        <v>139</v>
      </c>
      <c r="E750" s="41"/>
      <c r="F750" s="227" t="s">
        <v>852</v>
      </c>
      <c r="G750" s="41"/>
      <c r="H750" s="41"/>
      <c r="I750" s="228"/>
      <c r="J750" s="41"/>
      <c r="K750" s="41"/>
      <c r="L750" s="45"/>
      <c r="M750" s="229"/>
      <c r="N750" s="230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139</v>
      </c>
      <c r="AU750" s="18" t="s">
        <v>81</v>
      </c>
    </row>
    <row r="751" s="2" customFormat="1">
      <c r="A751" s="39"/>
      <c r="B751" s="40"/>
      <c r="C751" s="41"/>
      <c r="D751" s="231" t="s">
        <v>140</v>
      </c>
      <c r="E751" s="41"/>
      <c r="F751" s="232" t="s">
        <v>853</v>
      </c>
      <c r="G751" s="41"/>
      <c r="H751" s="41"/>
      <c r="I751" s="228"/>
      <c r="J751" s="41"/>
      <c r="K751" s="41"/>
      <c r="L751" s="45"/>
      <c r="M751" s="229"/>
      <c r="N751" s="230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140</v>
      </c>
      <c r="AU751" s="18" t="s">
        <v>81</v>
      </c>
    </row>
    <row r="752" s="12" customFormat="1" ht="22.8" customHeight="1">
      <c r="A752" s="12"/>
      <c r="B752" s="197"/>
      <c r="C752" s="198"/>
      <c r="D752" s="199" t="s">
        <v>71</v>
      </c>
      <c r="E752" s="211" t="s">
        <v>572</v>
      </c>
      <c r="F752" s="211" t="s">
        <v>854</v>
      </c>
      <c r="G752" s="198"/>
      <c r="H752" s="198"/>
      <c r="I752" s="201"/>
      <c r="J752" s="212">
        <f>BK752</f>
        <v>0</v>
      </c>
      <c r="K752" s="198"/>
      <c r="L752" s="203"/>
      <c r="M752" s="204"/>
      <c r="N752" s="205"/>
      <c r="O752" s="205"/>
      <c r="P752" s="206">
        <f>SUM(P753:P832)</f>
        <v>0</v>
      </c>
      <c r="Q752" s="205"/>
      <c r="R752" s="206">
        <f>SUM(R753:R832)</f>
        <v>0.0090849999999999993</v>
      </c>
      <c r="S752" s="205"/>
      <c r="T752" s="207">
        <f>SUM(T753:T832)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08" t="s">
        <v>81</v>
      </c>
      <c r="AT752" s="209" t="s">
        <v>71</v>
      </c>
      <c r="AU752" s="209" t="s">
        <v>79</v>
      </c>
      <c r="AY752" s="208" t="s">
        <v>129</v>
      </c>
      <c r="BK752" s="210">
        <f>SUM(BK753:BK832)</f>
        <v>0</v>
      </c>
    </row>
    <row r="753" s="2" customFormat="1" ht="16.5" customHeight="1">
      <c r="A753" s="39"/>
      <c r="B753" s="40"/>
      <c r="C753" s="213" t="s">
        <v>855</v>
      </c>
      <c r="D753" s="213" t="s">
        <v>132</v>
      </c>
      <c r="E753" s="214" t="s">
        <v>856</v>
      </c>
      <c r="F753" s="215" t="s">
        <v>857</v>
      </c>
      <c r="G753" s="216" t="s">
        <v>223</v>
      </c>
      <c r="H753" s="217">
        <v>19.75</v>
      </c>
      <c r="I753" s="218"/>
      <c r="J753" s="219">
        <f>ROUND(I753*H753,2)</f>
        <v>0</v>
      </c>
      <c r="K753" s="215" t="s">
        <v>136</v>
      </c>
      <c r="L753" s="45"/>
      <c r="M753" s="220" t="s">
        <v>19</v>
      </c>
      <c r="N753" s="221" t="s">
        <v>43</v>
      </c>
      <c r="O753" s="85"/>
      <c r="P753" s="222">
        <f>O753*H753</f>
        <v>0</v>
      </c>
      <c r="Q753" s="222">
        <v>0.00020000000000000001</v>
      </c>
      <c r="R753" s="222">
        <f>Q753*H753</f>
        <v>0.0039500000000000004</v>
      </c>
      <c r="S753" s="222">
        <v>0</v>
      </c>
      <c r="T753" s="223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4" t="s">
        <v>324</v>
      </c>
      <c r="AT753" s="224" t="s">
        <v>132</v>
      </c>
      <c r="AU753" s="224" t="s">
        <v>81</v>
      </c>
      <c r="AY753" s="18" t="s">
        <v>129</v>
      </c>
      <c r="BE753" s="225">
        <f>IF(N753="základní",J753,0)</f>
        <v>0</v>
      </c>
      <c r="BF753" s="225">
        <f>IF(N753="snížená",J753,0)</f>
        <v>0</v>
      </c>
      <c r="BG753" s="225">
        <f>IF(N753="zákl. přenesená",J753,0)</f>
        <v>0</v>
      </c>
      <c r="BH753" s="225">
        <f>IF(N753="sníž. přenesená",J753,0)</f>
        <v>0</v>
      </c>
      <c r="BI753" s="225">
        <f>IF(N753="nulová",J753,0)</f>
        <v>0</v>
      </c>
      <c r="BJ753" s="18" t="s">
        <v>79</v>
      </c>
      <c r="BK753" s="225">
        <f>ROUND(I753*H753,2)</f>
        <v>0</v>
      </c>
      <c r="BL753" s="18" t="s">
        <v>324</v>
      </c>
      <c r="BM753" s="224" t="s">
        <v>858</v>
      </c>
    </row>
    <row r="754" s="2" customFormat="1">
      <c r="A754" s="39"/>
      <c r="B754" s="40"/>
      <c r="C754" s="41"/>
      <c r="D754" s="226" t="s">
        <v>139</v>
      </c>
      <c r="E754" s="41"/>
      <c r="F754" s="227" t="s">
        <v>859</v>
      </c>
      <c r="G754" s="41"/>
      <c r="H754" s="41"/>
      <c r="I754" s="228"/>
      <c r="J754" s="41"/>
      <c r="K754" s="41"/>
      <c r="L754" s="45"/>
      <c r="M754" s="229"/>
      <c r="N754" s="230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139</v>
      </c>
      <c r="AU754" s="18" t="s">
        <v>81</v>
      </c>
    </row>
    <row r="755" s="2" customFormat="1">
      <c r="A755" s="39"/>
      <c r="B755" s="40"/>
      <c r="C755" s="41"/>
      <c r="D755" s="231" t="s">
        <v>140</v>
      </c>
      <c r="E755" s="41"/>
      <c r="F755" s="232" t="s">
        <v>860</v>
      </c>
      <c r="G755" s="41"/>
      <c r="H755" s="41"/>
      <c r="I755" s="228"/>
      <c r="J755" s="41"/>
      <c r="K755" s="41"/>
      <c r="L755" s="45"/>
      <c r="M755" s="229"/>
      <c r="N755" s="230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140</v>
      </c>
      <c r="AU755" s="18" t="s">
        <v>81</v>
      </c>
    </row>
    <row r="756" s="13" customFormat="1">
      <c r="A756" s="13"/>
      <c r="B756" s="233"/>
      <c r="C756" s="234"/>
      <c r="D756" s="226" t="s">
        <v>142</v>
      </c>
      <c r="E756" s="235" t="s">
        <v>19</v>
      </c>
      <c r="F756" s="236" t="s">
        <v>355</v>
      </c>
      <c r="G756" s="234"/>
      <c r="H756" s="235" t="s">
        <v>19</v>
      </c>
      <c r="I756" s="237"/>
      <c r="J756" s="234"/>
      <c r="K756" s="234"/>
      <c r="L756" s="238"/>
      <c r="M756" s="239"/>
      <c r="N756" s="240"/>
      <c r="O756" s="240"/>
      <c r="P756" s="240"/>
      <c r="Q756" s="240"/>
      <c r="R756" s="240"/>
      <c r="S756" s="240"/>
      <c r="T756" s="24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2" t="s">
        <v>142</v>
      </c>
      <c r="AU756" s="242" t="s">
        <v>81</v>
      </c>
      <c r="AV756" s="13" t="s">
        <v>79</v>
      </c>
      <c r="AW756" s="13" t="s">
        <v>33</v>
      </c>
      <c r="AX756" s="13" t="s">
        <v>72</v>
      </c>
      <c r="AY756" s="242" t="s">
        <v>129</v>
      </c>
    </row>
    <row r="757" s="13" customFormat="1">
      <c r="A757" s="13"/>
      <c r="B757" s="233"/>
      <c r="C757" s="234"/>
      <c r="D757" s="226" t="s">
        <v>142</v>
      </c>
      <c r="E757" s="235" t="s">
        <v>19</v>
      </c>
      <c r="F757" s="236" t="s">
        <v>356</v>
      </c>
      <c r="G757" s="234"/>
      <c r="H757" s="235" t="s">
        <v>19</v>
      </c>
      <c r="I757" s="237"/>
      <c r="J757" s="234"/>
      <c r="K757" s="234"/>
      <c r="L757" s="238"/>
      <c r="M757" s="239"/>
      <c r="N757" s="240"/>
      <c r="O757" s="240"/>
      <c r="P757" s="240"/>
      <c r="Q757" s="240"/>
      <c r="R757" s="240"/>
      <c r="S757" s="240"/>
      <c r="T757" s="24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2" t="s">
        <v>142</v>
      </c>
      <c r="AU757" s="242" t="s">
        <v>81</v>
      </c>
      <c r="AV757" s="13" t="s">
        <v>79</v>
      </c>
      <c r="AW757" s="13" t="s">
        <v>33</v>
      </c>
      <c r="AX757" s="13" t="s">
        <v>72</v>
      </c>
      <c r="AY757" s="242" t="s">
        <v>129</v>
      </c>
    </row>
    <row r="758" s="14" customFormat="1">
      <c r="A758" s="14"/>
      <c r="B758" s="243"/>
      <c r="C758" s="244"/>
      <c r="D758" s="226" t="s">
        <v>142</v>
      </c>
      <c r="E758" s="245" t="s">
        <v>19</v>
      </c>
      <c r="F758" s="246" t="s">
        <v>861</v>
      </c>
      <c r="G758" s="244"/>
      <c r="H758" s="247">
        <v>3.5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3" t="s">
        <v>142</v>
      </c>
      <c r="AU758" s="253" t="s">
        <v>81</v>
      </c>
      <c r="AV758" s="14" t="s">
        <v>81</v>
      </c>
      <c r="AW758" s="14" t="s">
        <v>33</v>
      </c>
      <c r="AX758" s="14" t="s">
        <v>72</v>
      </c>
      <c r="AY758" s="253" t="s">
        <v>129</v>
      </c>
    </row>
    <row r="759" s="13" customFormat="1">
      <c r="A759" s="13"/>
      <c r="B759" s="233"/>
      <c r="C759" s="234"/>
      <c r="D759" s="226" t="s">
        <v>142</v>
      </c>
      <c r="E759" s="235" t="s">
        <v>19</v>
      </c>
      <c r="F759" s="236" t="s">
        <v>358</v>
      </c>
      <c r="G759" s="234"/>
      <c r="H759" s="235" t="s">
        <v>19</v>
      </c>
      <c r="I759" s="237"/>
      <c r="J759" s="234"/>
      <c r="K759" s="234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142</v>
      </c>
      <c r="AU759" s="242" t="s">
        <v>81</v>
      </c>
      <c r="AV759" s="13" t="s">
        <v>79</v>
      </c>
      <c r="AW759" s="13" t="s">
        <v>33</v>
      </c>
      <c r="AX759" s="13" t="s">
        <v>72</v>
      </c>
      <c r="AY759" s="242" t="s">
        <v>129</v>
      </c>
    </row>
    <row r="760" s="14" customFormat="1">
      <c r="A760" s="14"/>
      <c r="B760" s="243"/>
      <c r="C760" s="244"/>
      <c r="D760" s="226" t="s">
        <v>142</v>
      </c>
      <c r="E760" s="245" t="s">
        <v>19</v>
      </c>
      <c r="F760" s="246" t="s">
        <v>862</v>
      </c>
      <c r="G760" s="244"/>
      <c r="H760" s="247">
        <v>2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142</v>
      </c>
      <c r="AU760" s="253" t="s">
        <v>81</v>
      </c>
      <c r="AV760" s="14" t="s">
        <v>81</v>
      </c>
      <c r="AW760" s="14" t="s">
        <v>33</v>
      </c>
      <c r="AX760" s="14" t="s">
        <v>72</v>
      </c>
      <c r="AY760" s="253" t="s">
        <v>129</v>
      </c>
    </row>
    <row r="761" s="13" customFormat="1">
      <c r="A761" s="13"/>
      <c r="B761" s="233"/>
      <c r="C761" s="234"/>
      <c r="D761" s="226" t="s">
        <v>142</v>
      </c>
      <c r="E761" s="235" t="s">
        <v>19</v>
      </c>
      <c r="F761" s="236" t="s">
        <v>360</v>
      </c>
      <c r="G761" s="234"/>
      <c r="H761" s="235" t="s">
        <v>19</v>
      </c>
      <c r="I761" s="237"/>
      <c r="J761" s="234"/>
      <c r="K761" s="234"/>
      <c r="L761" s="238"/>
      <c r="M761" s="239"/>
      <c r="N761" s="240"/>
      <c r="O761" s="240"/>
      <c r="P761" s="240"/>
      <c r="Q761" s="240"/>
      <c r="R761" s="240"/>
      <c r="S761" s="240"/>
      <c r="T761" s="24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2" t="s">
        <v>142</v>
      </c>
      <c r="AU761" s="242" t="s">
        <v>81</v>
      </c>
      <c r="AV761" s="13" t="s">
        <v>79</v>
      </c>
      <c r="AW761" s="13" t="s">
        <v>33</v>
      </c>
      <c r="AX761" s="13" t="s">
        <v>72</v>
      </c>
      <c r="AY761" s="242" t="s">
        <v>129</v>
      </c>
    </row>
    <row r="762" s="14" customFormat="1">
      <c r="A762" s="14"/>
      <c r="B762" s="243"/>
      <c r="C762" s="244"/>
      <c r="D762" s="226" t="s">
        <v>142</v>
      </c>
      <c r="E762" s="245" t="s">
        <v>19</v>
      </c>
      <c r="F762" s="246" t="s">
        <v>863</v>
      </c>
      <c r="G762" s="244"/>
      <c r="H762" s="247">
        <v>0.5</v>
      </c>
      <c r="I762" s="248"/>
      <c r="J762" s="244"/>
      <c r="K762" s="244"/>
      <c r="L762" s="249"/>
      <c r="M762" s="250"/>
      <c r="N762" s="251"/>
      <c r="O762" s="251"/>
      <c r="P762" s="251"/>
      <c r="Q762" s="251"/>
      <c r="R762" s="251"/>
      <c r="S762" s="251"/>
      <c r="T762" s="25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3" t="s">
        <v>142</v>
      </c>
      <c r="AU762" s="253" t="s">
        <v>81</v>
      </c>
      <c r="AV762" s="14" t="s">
        <v>81</v>
      </c>
      <c r="AW762" s="14" t="s">
        <v>33</v>
      </c>
      <c r="AX762" s="14" t="s">
        <v>72</v>
      </c>
      <c r="AY762" s="253" t="s">
        <v>129</v>
      </c>
    </row>
    <row r="763" s="13" customFormat="1">
      <c r="A763" s="13"/>
      <c r="B763" s="233"/>
      <c r="C763" s="234"/>
      <c r="D763" s="226" t="s">
        <v>142</v>
      </c>
      <c r="E763" s="235" t="s">
        <v>19</v>
      </c>
      <c r="F763" s="236" t="s">
        <v>390</v>
      </c>
      <c r="G763" s="234"/>
      <c r="H763" s="235" t="s">
        <v>19</v>
      </c>
      <c r="I763" s="237"/>
      <c r="J763" s="234"/>
      <c r="K763" s="234"/>
      <c r="L763" s="238"/>
      <c r="M763" s="239"/>
      <c r="N763" s="240"/>
      <c r="O763" s="240"/>
      <c r="P763" s="240"/>
      <c r="Q763" s="240"/>
      <c r="R763" s="240"/>
      <c r="S763" s="240"/>
      <c r="T763" s="24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2" t="s">
        <v>142</v>
      </c>
      <c r="AU763" s="242" t="s">
        <v>81</v>
      </c>
      <c r="AV763" s="13" t="s">
        <v>79</v>
      </c>
      <c r="AW763" s="13" t="s">
        <v>33</v>
      </c>
      <c r="AX763" s="13" t="s">
        <v>72</v>
      </c>
      <c r="AY763" s="242" t="s">
        <v>129</v>
      </c>
    </row>
    <row r="764" s="13" customFormat="1">
      <c r="A764" s="13"/>
      <c r="B764" s="233"/>
      <c r="C764" s="234"/>
      <c r="D764" s="226" t="s">
        <v>142</v>
      </c>
      <c r="E764" s="235" t="s">
        <v>19</v>
      </c>
      <c r="F764" s="236" t="s">
        <v>332</v>
      </c>
      <c r="G764" s="234"/>
      <c r="H764" s="235" t="s">
        <v>19</v>
      </c>
      <c r="I764" s="237"/>
      <c r="J764" s="234"/>
      <c r="K764" s="234"/>
      <c r="L764" s="238"/>
      <c r="M764" s="239"/>
      <c r="N764" s="240"/>
      <c r="O764" s="240"/>
      <c r="P764" s="240"/>
      <c r="Q764" s="240"/>
      <c r="R764" s="240"/>
      <c r="S764" s="240"/>
      <c r="T764" s="241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2" t="s">
        <v>142</v>
      </c>
      <c r="AU764" s="242" t="s">
        <v>81</v>
      </c>
      <c r="AV764" s="13" t="s">
        <v>79</v>
      </c>
      <c r="AW764" s="13" t="s">
        <v>33</v>
      </c>
      <c r="AX764" s="13" t="s">
        <v>72</v>
      </c>
      <c r="AY764" s="242" t="s">
        <v>129</v>
      </c>
    </row>
    <row r="765" s="14" customFormat="1">
      <c r="A765" s="14"/>
      <c r="B765" s="243"/>
      <c r="C765" s="244"/>
      <c r="D765" s="226" t="s">
        <v>142</v>
      </c>
      <c r="E765" s="245" t="s">
        <v>19</v>
      </c>
      <c r="F765" s="246" t="s">
        <v>864</v>
      </c>
      <c r="G765" s="244"/>
      <c r="H765" s="247">
        <v>0.25</v>
      </c>
      <c r="I765" s="248"/>
      <c r="J765" s="244"/>
      <c r="K765" s="244"/>
      <c r="L765" s="249"/>
      <c r="M765" s="250"/>
      <c r="N765" s="251"/>
      <c r="O765" s="251"/>
      <c r="P765" s="251"/>
      <c r="Q765" s="251"/>
      <c r="R765" s="251"/>
      <c r="S765" s="251"/>
      <c r="T765" s="25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3" t="s">
        <v>142</v>
      </c>
      <c r="AU765" s="253" t="s">
        <v>81</v>
      </c>
      <c r="AV765" s="14" t="s">
        <v>81</v>
      </c>
      <c r="AW765" s="14" t="s">
        <v>33</v>
      </c>
      <c r="AX765" s="14" t="s">
        <v>72</v>
      </c>
      <c r="AY765" s="253" t="s">
        <v>129</v>
      </c>
    </row>
    <row r="766" s="14" customFormat="1">
      <c r="A766" s="14"/>
      <c r="B766" s="243"/>
      <c r="C766" s="244"/>
      <c r="D766" s="226" t="s">
        <v>142</v>
      </c>
      <c r="E766" s="245" t="s">
        <v>19</v>
      </c>
      <c r="F766" s="246" t="s">
        <v>865</v>
      </c>
      <c r="G766" s="244"/>
      <c r="H766" s="247">
        <v>0.25</v>
      </c>
      <c r="I766" s="248"/>
      <c r="J766" s="244"/>
      <c r="K766" s="244"/>
      <c r="L766" s="249"/>
      <c r="M766" s="250"/>
      <c r="N766" s="251"/>
      <c r="O766" s="251"/>
      <c r="P766" s="251"/>
      <c r="Q766" s="251"/>
      <c r="R766" s="251"/>
      <c r="S766" s="251"/>
      <c r="T766" s="25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3" t="s">
        <v>142</v>
      </c>
      <c r="AU766" s="253" t="s">
        <v>81</v>
      </c>
      <c r="AV766" s="14" t="s">
        <v>81</v>
      </c>
      <c r="AW766" s="14" t="s">
        <v>33</v>
      </c>
      <c r="AX766" s="14" t="s">
        <v>72</v>
      </c>
      <c r="AY766" s="253" t="s">
        <v>129</v>
      </c>
    </row>
    <row r="767" s="14" customFormat="1">
      <c r="A767" s="14"/>
      <c r="B767" s="243"/>
      <c r="C767" s="244"/>
      <c r="D767" s="226" t="s">
        <v>142</v>
      </c>
      <c r="E767" s="245" t="s">
        <v>19</v>
      </c>
      <c r="F767" s="246" t="s">
        <v>866</v>
      </c>
      <c r="G767" s="244"/>
      <c r="H767" s="247">
        <v>0.25</v>
      </c>
      <c r="I767" s="248"/>
      <c r="J767" s="244"/>
      <c r="K767" s="244"/>
      <c r="L767" s="249"/>
      <c r="M767" s="250"/>
      <c r="N767" s="251"/>
      <c r="O767" s="251"/>
      <c r="P767" s="251"/>
      <c r="Q767" s="251"/>
      <c r="R767" s="251"/>
      <c r="S767" s="251"/>
      <c r="T767" s="25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3" t="s">
        <v>142</v>
      </c>
      <c r="AU767" s="253" t="s">
        <v>81</v>
      </c>
      <c r="AV767" s="14" t="s">
        <v>81</v>
      </c>
      <c r="AW767" s="14" t="s">
        <v>33</v>
      </c>
      <c r="AX767" s="14" t="s">
        <v>72</v>
      </c>
      <c r="AY767" s="253" t="s">
        <v>129</v>
      </c>
    </row>
    <row r="768" s="14" customFormat="1">
      <c r="A768" s="14"/>
      <c r="B768" s="243"/>
      <c r="C768" s="244"/>
      <c r="D768" s="226" t="s">
        <v>142</v>
      </c>
      <c r="E768" s="245" t="s">
        <v>19</v>
      </c>
      <c r="F768" s="246" t="s">
        <v>867</v>
      </c>
      <c r="G768" s="244"/>
      <c r="H768" s="247">
        <v>0.25</v>
      </c>
      <c r="I768" s="248"/>
      <c r="J768" s="244"/>
      <c r="K768" s="244"/>
      <c r="L768" s="249"/>
      <c r="M768" s="250"/>
      <c r="N768" s="251"/>
      <c r="O768" s="251"/>
      <c r="P768" s="251"/>
      <c r="Q768" s="251"/>
      <c r="R768" s="251"/>
      <c r="S768" s="251"/>
      <c r="T768" s="25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3" t="s">
        <v>142</v>
      </c>
      <c r="AU768" s="253" t="s">
        <v>81</v>
      </c>
      <c r="AV768" s="14" t="s">
        <v>81</v>
      </c>
      <c r="AW768" s="14" t="s">
        <v>33</v>
      </c>
      <c r="AX768" s="14" t="s">
        <v>72</v>
      </c>
      <c r="AY768" s="253" t="s">
        <v>129</v>
      </c>
    </row>
    <row r="769" s="14" customFormat="1">
      <c r="A769" s="14"/>
      <c r="B769" s="243"/>
      <c r="C769" s="244"/>
      <c r="D769" s="226" t="s">
        <v>142</v>
      </c>
      <c r="E769" s="245" t="s">
        <v>19</v>
      </c>
      <c r="F769" s="246" t="s">
        <v>868</v>
      </c>
      <c r="G769" s="244"/>
      <c r="H769" s="247">
        <v>0.25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3" t="s">
        <v>142</v>
      </c>
      <c r="AU769" s="253" t="s">
        <v>81</v>
      </c>
      <c r="AV769" s="14" t="s">
        <v>81</v>
      </c>
      <c r="AW769" s="14" t="s">
        <v>33</v>
      </c>
      <c r="AX769" s="14" t="s">
        <v>72</v>
      </c>
      <c r="AY769" s="253" t="s">
        <v>129</v>
      </c>
    </row>
    <row r="770" s="13" customFormat="1">
      <c r="A770" s="13"/>
      <c r="B770" s="233"/>
      <c r="C770" s="234"/>
      <c r="D770" s="226" t="s">
        <v>142</v>
      </c>
      <c r="E770" s="235" t="s">
        <v>19</v>
      </c>
      <c r="F770" s="236" t="s">
        <v>356</v>
      </c>
      <c r="G770" s="234"/>
      <c r="H770" s="235" t="s">
        <v>19</v>
      </c>
      <c r="I770" s="237"/>
      <c r="J770" s="234"/>
      <c r="K770" s="234"/>
      <c r="L770" s="238"/>
      <c r="M770" s="239"/>
      <c r="N770" s="240"/>
      <c r="O770" s="240"/>
      <c r="P770" s="240"/>
      <c r="Q770" s="240"/>
      <c r="R770" s="240"/>
      <c r="S770" s="240"/>
      <c r="T770" s="241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2" t="s">
        <v>142</v>
      </c>
      <c r="AU770" s="242" t="s">
        <v>81</v>
      </c>
      <c r="AV770" s="13" t="s">
        <v>79</v>
      </c>
      <c r="AW770" s="13" t="s">
        <v>33</v>
      </c>
      <c r="AX770" s="13" t="s">
        <v>72</v>
      </c>
      <c r="AY770" s="242" t="s">
        <v>129</v>
      </c>
    </row>
    <row r="771" s="14" customFormat="1">
      <c r="A771" s="14"/>
      <c r="B771" s="243"/>
      <c r="C771" s="244"/>
      <c r="D771" s="226" t="s">
        <v>142</v>
      </c>
      <c r="E771" s="245" t="s">
        <v>19</v>
      </c>
      <c r="F771" s="246" t="s">
        <v>864</v>
      </c>
      <c r="G771" s="244"/>
      <c r="H771" s="247">
        <v>0.25</v>
      </c>
      <c r="I771" s="248"/>
      <c r="J771" s="244"/>
      <c r="K771" s="244"/>
      <c r="L771" s="249"/>
      <c r="M771" s="250"/>
      <c r="N771" s="251"/>
      <c r="O771" s="251"/>
      <c r="P771" s="251"/>
      <c r="Q771" s="251"/>
      <c r="R771" s="251"/>
      <c r="S771" s="251"/>
      <c r="T771" s="25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3" t="s">
        <v>142</v>
      </c>
      <c r="AU771" s="253" t="s">
        <v>81</v>
      </c>
      <c r="AV771" s="14" t="s">
        <v>81</v>
      </c>
      <c r="AW771" s="14" t="s">
        <v>33</v>
      </c>
      <c r="AX771" s="14" t="s">
        <v>72</v>
      </c>
      <c r="AY771" s="253" t="s">
        <v>129</v>
      </c>
    </row>
    <row r="772" s="14" customFormat="1">
      <c r="A772" s="14"/>
      <c r="B772" s="243"/>
      <c r="C772" s="244"/>
      <c r="D772" s="226" t="s">
        <v>142</v>
      </c>
      <c r="E772" s="245" t="s">
        <v>19</v>
      </c>
      <c r="F772" s="246" t="s">
        <v>865</v>
      </c>
      <c r="G772" s="244"/>
      <c r="H772" s="247">
        <v>0.25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142</v>
      </c>
      <c r="AU772" s="253" t="s">
        <v>81</v>
      </c>
      <c r="AV772" s="14" t="s">
        <v>81</v>
      </c>
      <c r="AW772" s="14" t="s">
        <v>33</v>
      </c>
      <c r="AX772" s="14" t="s">
        <v>72</v>
      </c>
      <c r="AY772" s="253" t="s">
        <v>129</v>
      </c>
    </row>
    <row r="773" s="13" customFormat="1">
      <c r="A773" s="13"/>
      <c r="B773" s="233"/>
      <c r="C773" s="234"/>
      <c r="D773" s="226" t="s">
        <v>142</v>
      </c>
      <c r="E773" s="235" t="s">
        <v>19</v>
      </c>
      <c r="F773" s="236" t="s">
        <v>372</v>
      </c>
      <c r="G773" s="234"/>
      <c r="H773" s="235" t="s">
        <v>19</v>
      </c>
      <c r="I773" s="237"/>
      <c r="J773" s="234"/>
      <c r="K773" s="234"/>
      <c r="L773" s="238"/>
      <c r="M773" s="239"/>
      <c r="N773" s="240"/>
      <c r="O773" s="240"/>
      <c r="P773" s="240"/>
      <c r="Q773" s="240"/>
      <c r="R773" s="240"/>
      <c r="S773" s="240"/>
      <c r="T773" s="24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2" t="s">
        <v>142</v>
      </c>
      <c r="AU773" s="242" t="s">
        <v>81</v>
      </c>
      <c r="AV773" s="13" t="s">
        <v>79</v>
      </c>
      <c r="AW773" s="13" t="s">
        <v>33</v>
      </c>
      <c r="AX773" s="13" t="s">
        <v>72</v>
      </c>
      <c r="AY773" s="242" t="s">
        <v>129</v>
      </c>
    </row>
    <row r="774" s="14" customFormat="1">
      <c r="A774" s="14"/>
      <c r="B774" s="243"/>
      <c r="C774" s="244"/>
      <c r="D774" s="226" t="s">
        <v>142</v>
      </c>
      <c r="E774" s="245" t="s">
        <v>19</v>
      </c>
      <c r="F774" s="246" t="s">
        <v>863</v>
      </c>
      <c r="G774" s="244"/>
      <c r="H774" s="247">
        <v>0.5</v>
      </c>
      <c r="I774" s="248"/>
      <c r="J774" s="244"/>
      <c r="K774" s="244"/>
      <c r="L774" s="249"/>
      <c r="M774" s="250"/>
      <c r="N774" s="251"/>
      <c r="O774" s="251"/>
      <c r="P774" s="251"/>
      <c r="Q774" s="251"/>
      <c r="R774" s="251"/>
      <c r="S774" s="251"/>
      <c r="T774" s="25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3" t="s">
        <v>142</v>
      </c>
      <c r="AU774" s="253" t="s">
        <v>81</v>
      </c>
      <c r="AV774" s="14" t="s">
        <v>81</v>
      </c>
      <c r="AW774" s="14" t="s">
        <v>33</v>
      </c>
      <c r="AX774" s="14" t="s">
        <v>72</v>
      </c>
      <c r="AY774" s="253" t="s">
        <v>129</v>
      </c>
    </row>
    <row r="775" s="13" customFormat="1">
      <c r="A775" s="13"/>
      <c r="B775" s="233"/>
      <c r="C775" s="234"/>
      <c r="D775" s="226" t="s">
        <v>142</v>
      </c>
      <c r="E775" s="235" t="s">
        <v>19</v>
      </c>
      <c r="F775" s="236" t="s">
        <v>331</v>
      </c>
      <c r="G775" s="234"/>
      <c r="H775" s="235" t="s">
        <v>19</v>
      </c>
      <c r="I775" s="237"/>
      <c r="J775" s="234"/>
      <c r="K775" s="234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142</v>
      </c>
      <c r="AU775" s="242" t="s">
        <v>81</v>
      </c>
      <c r="AV775" s="13" t="s">
        <v>79</v>
      </c>
      <c r="AW775" s="13" t="s">
        <v>33</v>
      </c>
      <c r="AX775" s="13" t="s">
        <v>72</v>
      </c>
      <c r="AY775" s="242" t="s">
        <v>129</v>
      </c>
    </row>
    <row r="776" s="13" customFormat="1">
      <c r="A776" s="13"/>
      <c r="B776" s="233"/>
      <c r="C776" s="234"/>
      <c r="D776" s="226" t="s">
        <v>142</v>
      </c>
      <c r="E776" s="235" t="s">
        <v>19</v>
      </c>
      <c r="F776" s="236" t="s">
        <v>332</v>
      </c>
      <c r="G776" s="234"/>
      <c r="H776" s="235" t="s">
        <v>19</v>
      </c>
      <c r="I776" s="237"/>
      <c r="J776" s="234"/>
      <c r="K776" s="234"/>
      <c r="L776" s="238"/>
      <c r="M776" s="239"/>
      <c r="N776" s="240"/>
      <c r="O776" s="240"/>
      <c r="P776" s="240"/>
      <c r="Q776" s="240"/>
      <c r="R776" s="240"/>
      <c r="S776" s="240"/>
      <c r="T776" s="24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2" t="s">
        <v>142</v>
      </c>
      <c r="AU776" s="242" t="s">
        <v>81</v>
      </c>
      <c r="AV776" s="13" t="s">
        <v>79</v>
      </c>
      <c r="AW776" s="13" t="s">
        <v>33</v>
      </c>
      <c r="AX776" s="13" t="s">
        <v>72</v>
      </c>
      <c r="AY776" s="242" t="s">
        <v>129</v>
      </c>
    </row>
    <row r="777" s="14" customFormat="1">
      <c r="A777" s="14"/>
      <c r="B777" s="243"/>
      <c r="C777" s="244"/>
      <c r="D777" s="226" t="s">
        <v>142</v>
      </c>
      <c r="E777" s="245" t="s">
        <v>19</v>
      </c>
      <c r="F777" s="246" t="s">
        <v>869</v>
      </c>
      <c r="G777" s="244"/>
      <c r="H777" s="247">
        <v>1.5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3" t="s">
        <v>142</v>
      </c>
      <c r="AU777" s="253" t="s">
        <v>81</v>
      </c>
      <c r="AV777" s="14" t="s">
        <v>81</v>
      </c>
      <c r="AW777" s="14" t="s">
        <v>33</v>
      </c>
      <c r="AX777" s="14" t="s">
        <v>72</v>
      </c>
      <c r="AY777" s="253" t="s">
        <v>129</v>
      </c>
    </row>
    <row r="778" s="14" customFormat="1">
      <c r="A778" s="14"/>
      <c r="B778" s="243"/>
      <c r="C778" s="244"/>
      <c r="D778" s="226" t="s">
        <v>142</v>
      </c>
      <c r="E778" s="245" t="s">
        <v>19</v>
      </c>
      <c r="F778" s="246" t="s">
        <v>870</v>
      </c>
      <c r="G778" s="244"/>
      <c r="H778" s="247">
        <v>0.5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142</v>
      </c>
      <c r="AU778" s="253" t="s">
        <v>81</v>
      </c>
      <c r="AV778" s="14" t="s">
        <v>81</v>
      </c>
      <c r="AW778" s="14" t="s">
        <v>33</v>
      </c>
      <c r="AX778" s="14" t="s">
        <v>72</v>
      </c>
      <c r="AY778" s="253" t="s">
        <v>129</v>
      </c>
    </row>
    <row r="779" s="14" customFormat="1">
      <c r="A779" s="14"/>
      <c r="B779" s="243"/>
      <c r="C779" s="244"/>
      <c r="D779" s="226" t="s">
        <v>142</v>
      </c>
      <c r="E779" s="245" t="s">
        <v>19</v>
      </c>
      <c r="F779" s="246" t="s">
        <v>871</v>
      </c>
      <c r="G779" s="244"/>
      <c r="H779" s="247">
        <v>0.5</v>
      </c>
      <c r="I779" s="248"/>
      <c r="J779" s="244"/>
      <c r="K779" s="244"/>
      <c r="L779" s="249"/>
      <c r="M779" s="250"/>
      <c r="N779" s="251"/>
      <c r="O779" s="251"/>
      <c r="P779" s="251"/>
      <c r="Q779" s="251"/>
      <c r="R779" s="251"/>
      <c r="S779" s="251"/>
      <c r="T779" s="25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3" t="s">
        <v>142</v>
      </c>
      <c r="AU779" s="253" t="s">
        <v>81</v>
      </c>
      <c r="AV779" s="14" t="s">
        <v>81</v>
      </c>
      <c r="AW779" s="14" t="s">
        <v>33</v>
      </c>
      <c r="AX779" s="14" t="s">
        <v>72</v>
      </c>
      <c r="AY779" s="253" t="s">
        <v>129</v>
      </c>
    </row>
    <row r="780" s="13" customFormat="1">
      <c r="A780" s="13"/>
      <c r="B780" s="233"/>
      <c r="C780" s="234"/>
      <c r="D780" s="226" t="s">
        <v>142</v>
      </c>
      <c r="E780" s="235" t="s">
        <v>19</v>
      </c>
      <c r="F780" s="236" t="s">
        <v>356</v>
      </c>
      <c r="G780" s="234"/>
      <c r="H780" s="235" t="s">
        <v>19</v>
      </c>
      <c r="I780" s="237"/>
      <c r="J780" s="234"/>
      <c r="K780" s="234"/>
      <c r="L780" s="238"/>
      <c r="M780" s="239"/>
      <c r="N780" s="240"/>
      <c r="O780" s="240"/>
      <c r="P780" s="240"/>
      <c r="Q780" s="240"/>
      <c r="R780" s="240"/>
      <c r="S780" s="240"/>
      <c r="T780" s="24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2" t="s">
        <v>142</v>
      </c>
      <c r="AU780" s="242" t="s">
        <v>81</v>
      </c>
      <c r="AV780" s="13" t="s">
        <v>79</v>
      </c>
      <c r="AW780" s="13" t="s">
        <v>33</v>
      </c>
      <c r="AX780" s="13" t="s">
        <v>72</v>
      </c>
      <c r="AY780" s="242" t="s">
        <v>129</v>
      </c>
    </row>
    <row r="781" s="14" customFormat="1">
      <c r="A781" s="14"/>
      <c r="B781" s="243"/>
      <c r="C781" s="244"/>
      <c r="D781" s="226" t="s">
        <v>142</v>
      </c>
      <c r="E781" s="245" t="s">
        <v>19</v>
      </c>
      <c r="F781" s="246" t="s">
        <v>872</v>
      </c>
      <c r="G781" s="244"/>
      <c r="H781" s="247">
        <v>2.5</v>
      </c>
      <c r="I781" s="248"/>
      <c r="J781" s="244"/>
      <c r="K781" s="244"/>
      <c r="L781" s="249"/>
      <c r="M781" s="250"/>
      <c r="N781" s="251"/>
      <c r="O781" s="251"/>
      <c r="P781" s="251"/>
      <c r="Q781" s="251"/>
      <c r="R781" s="251"/>
      <c r="S781" s="251"/>
      <c r="T781" s="25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3" t="s">
        <v>142</v>
      </c>
      <c r="AU781" s="253" t="s">
        <v>81</v>
      </c>
      <c r="AV781" s="14" t="s">
        <v>81</v>
      </c>
      <c r="AW781" s="14" t="s">
        <v>33</v>
      </c>
      <c r="AX781" s="14" t="s">
        <v>72</v>
      </c>
      <c r="AY781" s="253" t="s">
        <v>129</v>
      </c>
    </row>
    <row r="782" s="13" customFormat="1">
      <c r="A782" s="13"/>
      <c r="B782" s="233"/>
      <c r="C782" s="234"/>
      <c r="D782" s="226" t="s">
        <v>142</v>
      </c>
      <c r="E782" s="235" t="s">
        <v>19</v>
      </c>
      <c r="F782" s="236" t="s">
        <v>372</v>
      </c>
      <c r="G782" s="234"/>
      <c r="H782" s="235" t="s">
        <v>19</v>
      </c>
      <c r="I782" s="237"/>
      <c r="J782" s="234"/>
      <c r="K782" s="234"/>
      <c r="L782" s="238"/>
      <c r="M782" s="239"/>
      <c r="N782" s="240"/>
      <c r="O782" s="240"/>
      <c r="P782" s="240"/>
      <c r="Q782" s="240"/>
      <c r="R782" s="240"/>
      <c r="S782" s="240"/>
      <c r="T782" s="241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2" t="s">
        <v>142</v>
      </c>
      <c r="AU782" s="242" t="s">
        <v>81</v>
      </c>
      <c r="AV782" s="13" t="s">
        <v>79</v>
      </c>
      <c r="AW782" s="13" t="s">
        <v>33</v>
      </c>
      <c r="AX782" s="13" t="s">
        <v>72</v>
      </c>
      <c r="AY782" s="242" t="s">
        <v>129</v>
      </c>
    </row>
    <row r="783" s="14" customFormat="1">
      <c r="A783" s="14"/>
      <c r="B783" s="243"/>
      <c r="C783" s="244"/>
      <c r="D783" s="226" t="s">
        <v>142</v>
      </c>
      <c r="E783" s="245" t="s">
        <v>19</v>
      </c>
      <c r="F783" s="246" t="s">
        <v>873</v>
      </c>
      <c r="G783" s="244"/>
      <c r="H783" s="247">
        <v>3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3" t="s">
        <v>142</v>
      </c>
      <c r="AU783" s="253" t="s">
        <v>81</v>
      </c>
      <c r="AV783" s="14" t="s">
        <v>81</v>
      </c>
      <c r="AW783" s="14" t="s">
        <v>33</v>
      </c>
      <c r="AX783" s="14" t="s">
        <v>72</v>
      </c>
      <c r="AY783" s="253" t="s">
        <v>129</v>
      </c>
    </row>
    <row r="784" s="13" customFormat="1">
      <c r="A784" s="13"/>
      <c r="B784" s="233"/>
      <c r="C784" s="234"/>
      <c r="D784" s="226" t="s">
        <v>142</v>
      </c>
      <c r="E784" s="235" t="s">
        <v>19</v>
      </c>
      <c r="F784" s="236" t="s">
        <v>332</v>
      </c>
      <c r="G784" s="234"/>
      <c r="H784" s="235" t="s">
        <v>19</v>
      </c>
      <c r="I784" s="237"/>
      <c r="J784" s="234"/>
      <c r="K784" s="234"/>
      <c r="L784" s="238"/>
      <c r="M784" s="239"/>
      <c r="N784" s="240"/>
      <c r="O784" s="240"/>
      <c r="P784" s="240"/>
      <c r="Q784" s="240"/>
      <c r="R784" s="240"/>
      <c r="S784" s="240"/>
      <c r="T784" s="24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2" t="s">
        <v>142</v>
      </c>
      <c r="AU784" s="242" t="s">
        <v>81</v>
      </c>
      <c r="AV784" s="13" t="s">
        <v>79</v>
      </c>
      <c r="AW784" s="13" t="s">
        <v>33</v>
      </c>
      <c r="AX784" s="13" t="s">
        <v>72</v>
      </c>
      <c r="AY784" s="242" t="s">
        <v>129</v>
      </c>
    </row>
    <row r="785" s="14" customFormat="1">
      <c r="A785" s="14"/>
      <c r="B785" s="243"/>
      <c r="C785" s="244"/>
      <c r="D785" s="226" t="s">
        <v>142</v>
      </c>
      <c r="E785" s="245" t="s">
        <v>19</v>
      </c>
      <c r="F785" s="246" t="s">
        <v>869</v>
      </c>
      <c r="G785" s="244"/>
      <c r="H785" s="247">
        <v>1.5</v>
      </c>
      <c r="I785" s="248"/>
      <c r="J785" s="244"/>
      <c r="K785" s="244"/>
      <c r="L785" s="249"/>
      <c r="M785" s="250"/>
      <c r="N785" s="251"/>
      <c r="O785" s="251"/>
      <c r="P785" s="251"/>
      <c r="Q785" s="251"/>
      <c r="R785" s="251"/>
      <c r="S785" s="251"/>
      <c r="T785" s="25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3" t="s">
        <v>142</v>
      </c>
      <c r="AU785" s="253" t="s">
        <v>81</v>
      </c>
      <c r="AV785" s="14" t="s">
        <v>81</v>
      </c>
      <c r="AW785" s="14" t="s">
        <v>33</v>
      </c>
      <c r="AX785" s="14" t="s">
        <v>72</v>
      </c>
      <c r="AY785" s="253" t="s">
        <v>129</v>
      </c>
    </row>
    <row r="786" s="14" customFormat="1">
      <c r="A786" s="14"/>
      <c r="B786" s="243"/>
      <c r="C786" s="244"/>
      <c r="D786" s="226" t="s">
        <v>142</v>
      </c>
      <c r="E786" s="245" t="s">
        <v>19</v>
      </c>
      <c r="F786" s="246" t="s">
        <v>874</v>
      </c>
      <c r="G786" s="244"/>
      <c r="H786" s="247">
        <v>0.5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142</v>
      </c>
      <c r="AU786" s="253" t="s">
        <v>81</v>
      </c>
      <c r="AV786" s="14" t="s">
        <v>81</v>
      </c>
      <c r="AW786" s="14" t="s">
        <v>33</v>
      </c>
      <c r="AX786" s="14" t="s">
        <v>72</v>
      </c>
      <c r="AY786" s="253" t="s">
        <v>129</v>
      </c>
    </row>
    <row r="787" s="13" customFormat="1">
      <c r="A787" s="13"/>
      <c r="B787" s="233"/>
      <c r="C787" s="234"/>
      <c r="D787" s="226" t="s">
        <v>142</v>
      </c>
      <c r="E787" s="235" t="s">
        <v>19</v>
      </c>
      <c r="F787" s="236" t="s">
        <v>753</v>
      </c>
      <c r="G787" s="234"/>
      <c r="H787" s="235" t="s">
        <v>19</v>
      </c>
      <c r="I787" s="237"/>
      <c r="J787" s="234"/>
      <c r="K787" s="234"/>
      <c r="L787" s="238"/>
      <c r="M787" s="239"/>
      <c r="N787" s="240"/>
      <c r="O787" s="240"/>
      <c r="P787" s="240"/>
      <c r="Q787" s="240"/>
      <c r="R787" s="240"/>
      <c r="S787" s="240"/>
      <c r="T787" s="24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2" t="s">
        <v>142</v>
      </c>
      <c r="AU787" s="242" t="s">
        <v>81</v>
      </c>
      <c r="AV787" s="13" t="s">
        <v>79</v>
      </c>
      <c r="AW787" s="13" t="s">
        <v>33</v>
      </c>
      <c r="AX787" s="13" t="s">
        <v>72</v>
      </c>
      <c r="AY787" s="242" t="s">
        <v>129</v>
      </c>
    </row>
    <row r="788" s="13" customFormat="1">
      <c r="A788" s="13"/>
      <c r="B788" s="233"/>
      <c r="C788" s="234"/>
      <c r="D788" s="226" t="s">
        <v>142</v>
      </c>
      <c r="E788" s="235" t="s">
        <v>19</v>
      </c>
      <c r="F788" s="236" t="s">
        <v>372</v>
      </c>
      <c r="G788" s="234"/>
      <c r="H788" s="235" t="s">
        <v>19</v>
      </c>
      <c r="I788" s="237"/>
      <c r="J788" s="234"/>
      <c r="K788" s="234"/>
      <c r="L788" s="238"/>
      <c r="M788" s="239"/>
      <c r="N788" s="240"/>
      <c r="O788" s="240"/>
      <c r="P788" s="240"/>
      <c r="Q788" s="240"/>
      <c r="R788" s="240"/>
      <c r="S788" s="240"/>
      <c r="T788" s="24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2" t="s">
        <v>142</v>
      </c>
      <c r="AU788" s="242" t="s">
        <v>81</v>
      </c>
      <c r="AV788" s="13" t="s">
        <v>79</v>
      </c>
      <c r="AW788" s="13" t="s">
        <v>33</v>
      </c>
      <c r="AX788" s="13" t="s">
        <v>72</v>
      </c>
      <c r="AY788" s="242" t="s">
        <v>129</v>
      </c>
    </row>
    <row r="789" s="14" customFormat="1">
      <c r="A789" s="14"/>
      <c r="B789" s="243"/>
      <c r="C789" s="244"/>
      <c r="D789" s="226" t="s">
        <v>142</v>
      </c>
      <c r="E789" s="245" t="s">
        <v>19</v>
      </c>
      <c r="F789" s="246" t="s">
        <v>863</v>
      </c>
      <c r="G789" s="244"/>
      <c r="H789" s="247">
        <v>0.5</v>
      </c>
      <c r="I789" s="248"/>
      <c r="J789" s="244"/>
      <c r="K789" s="244"/>
      <c r="L789" s="249"/>
      <c r="M789" s="250"/>
      <c r="N789" s="251"/>
      <c r="O789" s="251"/>
      <c r="P789" s="251"/>
      <c r="Q789" s="251"/>
      <c r="R789" s="251"/>
      <c r="S789" s="251"/>
      <c r="T789" s="25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3" t="s">
        <v>142</v>
      </c>
      <c r="AU789" s="253" t="s">
        <v>81</v>
      </c>
      <c r="AV789" s="14" t="s">
        <v>81</v>
      </c>
      <c r="AW789" s="14" t="s">
        <v>33</v>
      </c>
      <c r="AX789" s="14" t="s">
        <v>72</v>
      </c>
      <c r="AY789" s="253" t="s">
        <v>129</v>
      </c>
    </row>
    <row r="790" s="13" customFormat="1">
      <c r="A790" s="13"/>
      <c r="B790" s="233"/>
      <c r="C790" s="234"/>
      <c r="D790" s="226" t="s">
        <v>142</v>
      </c>
      <c r="E790" s="235" t="s">
        <v>19</v>
      </c>
      <c r="F790" s="236" t="s">
        <v>348</v>
      </c>
      <c r="G790" s="234"/>
      <c r="H790" s="235" t="s">
        <v>19</v>
      </c>
      <c r="I790" s="237"/>
      <c r="J790" s="234"/>
      <c r="K790" s="234"/>
      <c r="L790" s="238"/>
      <c r="M790" s="239"/>
      <c r="N790" s="240"/>
      <c r="O790" s="240"/>
      <c r="P790" s="240"/>
      <c r="Q790" s="240"/>
      <c r="R790" s="240"/>
      <c r="S790" s="240"/>
      <c r="T790" s="241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2" t="s">
        <v>142</v>
      </c>
      <c r="AU790" s="242" t="s">
        <v>81</v>
      </c>
      <c r="AV790" s="13" t="s">
        <v>79</v>
      </c>
      <c r="AW790" s="13" t="s">
        <v>33</v>
      </c>
      <c r="AX790" s="13" t="s">
        <v>72</v>
      </c>
      <c r="AY790" s="242" t="s">
        <v>129</v>
      </c>
    </row>
    <row r="791" s="14" customFormat="1">
      <c r="A791" s="14"/>
      <c r="B791" s="243"/>
      <c r="C791" s="244"/>
      <c r="D791" s="226" t="s">
        <v>142</v>
      </c>
      <c r="E791" s="245" t="s">
        <v>19</v>
      </c>
      <c r="F791" s="246" t="s">
        <v>381</v>
      </c>
      <c r="G791" s="244"/>
      <c r="H791" s="247">
        <v>1</v>
      </c>
      <c r="I791" s="248"/>
      <c r="J791" s="244"/>
      <c r="K791" s="244"/>
      <c r="L791" s="249"/>
      <c r="M791" s="250"/>
      <c r="N791" s="251"/>
      <c r="O791" s="251"/>
      <c r="P791" s="251"/>
      <c r="Q791" s="251"/>
      <c r="R791" s="251"/>
      <c r="S791" s="251"/>
      <c r="T791" s="25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3" t="s">
        <v>142</v>
      </c>
      <c r="AU791" s="253" t="s">
        <v>81</v>
      </c>
      <c r="AV791" s="14" t="s">
        <v>81</v>
      </c>
      <c r="AW791" s="14" t="s">
        <v>33</v>
      </c>
      <c r="AX791" s="14" t="s">
        <v>72</v>
      </c>
      <c r="AY791" s="253" t="s">
        <v>129</v>
      </c>
    </row>
    <row r="792" s="15" customFormat="1">
      <c r="A792" s="15"/>
      <c r="B792" s="254"/>
      <c r="C792" s="255"/>
      <c r="D792" s="226" t="s">
        <v>142</v>
      </c>
      <c r="E792" s="256" t="s">
        <v>19</v>
      </c>
      <c r="F792" s="257" t="s">
        <v>144</v>
      </c>
      <c r="G792" s="255"/>
      <c r="H792" s="258">
        <v>19.75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4" t="s">
        <v>142</v>
      </c>
      <c r="AU792" s="264" t="s">
        <v>81</v>
      </c>
      <c r="AV792" s="15" t="s">
        <v>145</v>
      </c>
      <c r="AW792" s="15" t="s">
        <v>33</v>
      </c>
      <c r="AX792" s="15" t="s">
        <v>79</v>
      </c>
      <c r="AY792" s="264" t="s">
        <v>129</v>
      </c>
    </row>
    <row r="793" s="2" customFormat="1" ht="16.5" customHeight="1">
      <c r="A793" s="39"/>
      <c r="B793" s="40"/>
      <c r="C793" s="213" t="s">
        <v>875</v>
      </c>
      <c r="D793" s="213" t="s">
        <v>132</v>
      </c>
      <c r="E793" s="214" t="s">
        <v>876</v>
      </c>
      <c r="F793" s="215" t="s">
        <v>877</v>
      </c>
      <c r="G793" s="216" t="s">
        <v>223</v>
      </c>
      <c r="H793" s="217">
        <v>19.75</v>
      </c>
      <c r="I793" s="218"/>
      <c r="J793" s="219">
        <f>ROUND(I793*H793,2)</f>
        <v>0</v>
      </c>
      <c r="K793" s="215" t="s">
        <v>136</v>
      </c>
      <c r="L793" s="45"/>
      <c r="M793" s="220" t="s">
        <v>19</v>
      </c>
      <c r="N793" s="221" t="s">
        <v>43</v>
      </c>
      <c r="O793" s="85"/>
      <c r="P793" s="222">
        <f>O793*H793</f>
        <v>0</v>
      </c>
      <c r="Q793" s="222">
        <v>0.00025999999999999998</v>
      </c>
      <c r="R793" s="222">
        <f>Q793*H793</f>
        <v>0.0051349999999999998</v>
      </c>
      <c r="S793" s="222">
        <v>0</v>
      </c>
      <c r="T793" s="223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24" t="s">
        <v>324</v>
      </c>
      <c r="AT793" s="224" t="s">
        <v>132</v>
      </c>
      <c r="AU793" s="224" t="s">
        <v>81</v>
      </c>
      <c r="AY793" s="18" t="s">
        <v>129</v>
      </c>
      <c r="BE793" s="225">
        <f>IF(N793="základní",J793,0)</f>
        <v>0</v>
      </c>
      <c r="BF793" s="225">
        <f>IF(N793="snížená",J793,0)</f>
        <v>0</v>
      </c>
      <c r="BG793" s="225">
        <f>IF(N793="zákl. přenesená",J793,0)</f>
        <v>0</v>
      </c>
      <c r="BH793" s="225">
        <f>IF(N793="sníž. přenesená",J793,0)</f>
        <v>0</v>
      </c>
      <c r="BI793" s="225">
        <f>IF(N793="nulová",J793,0)</f>
        <v>0</v>
      </c>
      <c r="BJ793" s="18" t="s">
        <v>79</v>
      </c>
      <c r="BK793" s="225">
        <f>ROUND(I793*H793,2)</f>
        <v>0</v>
      </c>
      <c r="BL793" s="18" t="s">
        <v>324</v>
      </c>
      <c r="BM793" s="224" t="s">
        <v>878</v>
      </c>
    </row>
    <row r="794" s="2" customFormat="1">
      <c r="A794" s="39"/>
      <c r="B794" s="40"/>
      <c r="C794" s="41"/>
      <c r="D794" s="226" t="s">
        <v>139</v>
      </c>
      <c r="E794" s="41"/>
      <c r="F794" s="227" t="s">
        <v>879</v>
      </c>
      <c r="G794" s="41"/>
      <c r="H794" s="41"/>
      <c r="I794" s="228"/>
      <c r="J794" s="41"/>
      <c r="K794" s="41"/>
      <c r="L794" s="45"/>
      <c r="M794" s="229"/>
      <c r="N794" s="230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139</v>
      </c>
      <c r="AU794" s="18" t="s">
        <v>81</v>
      </c>
    </row>
    <row r="795" s="2" customFormat="1">
      <c r="A795" s="39"/>
      <c r="B795" s="40"/>
      <c r="C795" s="41"/>
      <c r="D795" s="231" t="s">
        <v>140</v>
      </c>
      <c r="E795" s="41"/>
      <c r="F795" s="232" t="s">
        <v>880</v>
      </c>
      <c r="G795" s="41"/>
      <c r="H795" s="41"/>
      <c r="I795" s="228"/>
      <c r="J795" s="41"/>
      <c r="K795" s="41"/>
      <c r="L795" s="45"/>
      <c r="M795" s="229"/>
      <c r="N795" s="230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140</v>
      </c>
      <c r="AU795" s="18" t="s">
        <v>81</v>
      </c>
    </row>
    <row r="796" s="13" customFormat="1">
      <c r="A796" s="13"/>
      <c r="B796" s="233"/>
      <c r="C796" s="234"/>
      <c r="D796" s="226" t="s">
        <v>142</v>
      </c>
      <c r="E796" s="235" t="s">
        <v>19</v>
      </c>
      <c r="F796" s="236" t="s">
        <v>355</v>
      </c>
      <c r="G796" s="234"/>
      <c r="H796" s="235" t="s">
        <v>19</v>
      </c>
      <c r="I796" s="237"/>
      <c r="J796" s="234"/>
      <c r="K796" s="234"/>
      <c r="L796" s="238"/>
      <c r="M796" s="239"/>
      <c r="N796" s="240"/>
      <c r="O796" s="240"/>
      <c r="P796" s="240"/>
      <c r="Q796" s="240"/>
      <c r="R796" s="240"/>
      <c r="S796" s="240"/>
      <c r="T796" s="24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2" t="s">
        <v>142</v>
      </c>
      <c r="AU796" s="242" t="s">
        <v>81</v>
      </c>
      <c r="AV796" s="13" t="s">
        <v>79</v>
      </c>
      <c r="AW796" s="13" t="s">
        <v>33</v>
      </c>
      <c r="AX796" s="13" t="s">
        <v>72</v>
      </c>
      <c r="AY796" s="242" t="s">
        <v>129</v>
      </c>
    </row>
    <row r="797" s="13" customFormat="1">
      <c r="A797" s="13"/>
      <c r="B797" s="233"/>
      <c r="C797" s="234"/>
      <c r="D797" s="226" t="s">
        <v>142</v>
      </c>
      <c r="E797" s="235" t="s">
        <v>19</v>
      </c>
      <c r="F797" s="236" t="s">
        <v>356</v>
      </c>
      <c r="G797" s="234"/>
      <c r="H797" s="235" t="s">
        <v>19</v>
      </c>
      <c r="I797" s="237"/>
      <c r="J797" s="234"/>
      <c r="K797" s="234"/>
      <c r="L797" s="238"/>
      <c r="M797" s="239"/>
      <c r="N797" s="240"/>
      <c r="O797" s="240"/>
      <c r="P797" s="240"/>
      <c r="Q797" s="240"/>
      <c r="R797" s="240"/>
      <c r="S797" s="240"/>
      <c r="T797" s="241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2" t="s">
        <v>142</v>
      </c>
      <c r="AU797" s="242" t="s">
        <v>81</v>
      </c>
      <c r="AV797" s="13" t="s">
        <v>79</v>
      </c>
      <c r="AW797" s="13" t="s">
        <v>33</v>
      </c>
      <c r="AX797" s="13" t="s">
        <v>72</v>
      </c>
      <c r="AY797" s="242" t="s">
        <v>129</v>
      </c>
    </row>
    <row r="798" s="14" customFormat="1">
      <c r="A798" s="14"/>
      <c r="B798" s="243"/>
      <c r="C798" s="244"/>
      <c r="D798" s="226" t="s">
        <v>142</v>
      </c>
      <c r="E798" s="245" t="s">
        <v>19</v>
      </c>
      <c r="F798" s="246" t="s">
        <v>861</v>
      </c>
      <c r="G798" s="244"/>
      <c r="H798" s="247">
        <v>3.5</v>
      </c>
      <c r="I798" s="248"/>
      <c r="J798" s="244"/>
      <c r="K798" s="244"/>
      <c r="L798" s="249"/>
      <c r="M798" s="250"/>
      <c r="N798" s="251"/>
      <c r="O798" s="251"/>
      <c r="P798" s="251"/>
      <c r="Q798" s="251"/>
      <c r="R798" s="251"/>
      <c r="S798" s="251"/>
      <c r="T798" s="25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3" t="s">
        <v>142</v>
      </c>
      <c r="AU798" s="253" t="s">
        <v>81</v>
      </c>
      <c r="AV798" s="14" t="s">
        <v>81</v>
      </c>
      <c r="AW798" s="14" t="s">
        <v>33</v>
      </c>
      <c r="AX798" s="14" t="s">
        <v>72</v>
      </c>
      <c r="AY798" s="253" t="s">
        <v>129</v>
      </c>
    </row>
    <row r="799" s="13" customFormat="1">
      <c r="A799" s="13"/>
      <c r="B799" s="233"/>
      <c r="C799" s="234"/>
      <c r="D799" s="226" t="s">
        <v>142</v>
      </c>
      <c r="E799" s="235" t="s">
        <v>19</v>
      </c>
      <c r="F799" s="236" t="s">
        <v>358</v>
      </c>
      <c r="G799" s="234"/>
      <c r="H799" s="235" t="s">
        <v>19</v>
      </c>
      <c r="I799" s="237"/>
      <c r="J799" s="234"/>
      <c r="K799" s="234"/>
      <c r="L799" s="238"/>
      <c r="M799" s="239"/>
      <c r="N799" s="240"/>
      <c r="O799" s="240"/>
      <c r="P799" s="240"/>
      <c r="Q799" s="240"/>
      <c r="R799" s="240"/>
      <c r="S799" s="240"/>
      <c r="T799" s="24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2" t="s">
        <v>142</v>
      </c>
      <c r="AU799" s="242" t="s">
        <v>81</v>
      </c>
      <c r="AV799" s="13" t="s">
        <v>79</v>
      </c>
      <c r="AW799" s="13" t="s">
        <v>33</v>
      </c>
      <c r="AX799" s="13" t="s">
        <v>72</v>
      </c>
      <c r="AY799" s="242" t="s">
        <v>129</v>
      </c>
    </row>
    <row r="800" s="14" customFormat="1">
      <c r="A800" s="14"/>
      <c r="B800" s="243"/>
      <c r="C800" s="244"/>
      <c r="D800" s="226" t="s">
        <v>142</v>
      </c>
      <c r="E800" s="245" t="s">
        <v>19</v>
      </c>
      <c r="F800" s="246" t="s">
        <v>862</v>
      </c>
      <c r="G800" s="244"/>
      <c r="H800" s="247">
        <v>2</v>
      </c>
      <c r="I800" s="248"/>
      <c r="J800" s="244"/>
      <c r="K800" s="244"/>
      <c r="L800" s="249"/>
      <c r="M800" s="250"/>
      <c r="N800" s="251"/>
      <c r="O800" s="251"/>
      <c r="P800" s="251"/>
      <c r="Q800" s="251"/>
      <c r="R800" s="251"/>
      <c r="S800" s="251"/>
      <c r="T800" s="252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3" t="s">
        <v>142</v>
      </c>
      <c r="AU800" s="253" t="s">
        <v>81</v>
      </c>
      <c r="AV800" s="14" t="s">
        <v>81</v>
      </c>
      <c r="AW800" s="14" t="s">
        <v>33</v>
      </c>
      <c r="AX800" s="14" t="s">
        <v>72</v>
      </c>
      <c r="AY800" s="253" t="s">
        <v>129</v>
      </c>
    </row>
    <row r="801" s="13" customFormat="1">
      <c r="A801" s="13"/>
      <c r="B801" s="233"/>
      <c r="C801" s="234"/>
      <c r="D801" s="226" t="s">
        <v>142</v>
      </c>
      <c r="E801" s="235" t="s">
        <v>19</v>
      </c>
      <c r="F801" s="236" t="s">
        <v>360</v>
      </c>
      <c r="G801" s="234"/>
      <c r="H801" s="235" t="s">
        <v>19</v>
      </c>
      <c r="I801" s="237"/>
      <c r="J801" s="234"/>
      <c r="K801" s="234"/>
      <c r="L801" s="238"/>
      <c r="M801" s="239"/>
      <c r="N801" s="240"/>
      <c r="O801" s="240"/>
      <c r="P801" s="240"/>
      <c r="Q801" s="240"/>
      <c r="R801" s="240"/>
      <c r="S801" s="240"/>
      <c r="T801" s="241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2" t="s">
        <v>142</v>
      </c>
      <c r="AU801" s="242" t="s">
        <v>81</v>
      </c>
      <c r="AV801" s="13" t="s">
        <v>79</v>
      </c>
      <c r="AW801" s="13" t="s">
        <v>33</v>
      </c>
      <c r="AX801" s="13" t="s">
        <v>72</v>
      </c>
      <c r="AY801" s="242" t="s">
        <v>129</v>
      </c>
    </row>
    <row r="802" s="14" customFormat="1">
      <c r="A802" s="14"/>
      <c r="B802" s="243"/>
      <c r="C802" s="244"/>
      <c r="D802" s="226" t="s">
        <v>142</v>
      </c>
      <c r="E802" s="245" t="s">
        <v>19</v>
      </c>
      <c r="F802" s="246" t="s">
        <v>863</v>
      </c>
      <c r="G802" s="244"/>
      <c r="H802" s="247">
        <v>0.5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3" t="s">
        <v>142</v>
      </c>
      <c r="AU802" s="253" t="s">
        <v>81</v>
      </c>
      <c r="AV802" s="14" t="s">
        <v>81</v>
      </c>
      <c r="AW802" s="14" t="s">
        <v>33</v>
      </c>
      <c r="AX802" s="14" t="s">
        <v>72</v>
      </c>
      <c r="AY802" s="253" t="s">
        <v>129</v>
      </c>
    </row>
    <row r="803" s="13" customFormat="1">
      <c r="A803" s="13"/>
      <c r="B803" s="233"/>
      <c r="C803" s="234"/>
      <c r="D803" s="226" t="s">
        <v>142</v>
      </c>
      <c r="E803" s="235" t="s">
        <v>19</v>
      </c>
      <c r="F803" s="236" t="s">
        <v>390</v>
      </c>
      <c r="G803" s="234"/>
      <c r="H803" s="235" t="s">
        <v>19</v>
      </c>
      <c r="I803" s="237"/>
      <c r="J803" s="234"/>
      <c r="K803" s="234"/>
      <c r="L803" s="238"/>
      <c r="M803" s="239"/>
      <c r="N803" s="240"/>
      <c r="O803" s="240"/>
      <c r="P803" s="240"/>
      <c r="Q803" s="240"/>
      <c r="R803" s="240"/>
      <c r="S803" s="240"/>
      <c r="T803" s="24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2" t="s">
        <v>142</v>
      </c>
      <c r="AU803" s="242" t="s">
        <v>81</v>
      </c>
      <c r="AV803" s="13" t="s">
        <v>79</v>
      </c>
      <c r="AW803" s="13" t="s">
        <v>33</v>
      </c>
      <c r="AX803" s="13" t="s">
        <v>72</v>
      </c>
      <c r="AY803" s="242" t="s">
        <v>129</v>
      </c>
    </row>
    <row r="804" s="13" customFormat="1">
      <c r="A804" s="13"/>
      <c r="B804" s="233"/>
      <c r="C804" s="234"/>
      <c r="D804" s="226" t="s">
        <v>142</v>
      </c>
      <c r="E804" s="235" t="s">
        <v>19</v>
      </c>
      <c r="F804" s="236" t="s">
        <v>332</v>
      </c>
      <c r="G804" s="234"/>
      <c r="H804" s="235" t="s">
        <v>19</v>
      </c>
      <c r="I804" s="237"/>
      <c r="J804" s="234"/>
      <c r="K804" s="234"/>
      <c r="L804" s="238"/>
      <c r="M804" s="239"/>
      <c r="N804" s="240"/>
      <c r="O804" s="240"/>
      <c r="P804" s="240"/>
      <c r="Q804" s="240"/>
      <c r="R804" s="240"/>
      <c r="S804" s="240"/>
      <c r="T804" s="24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2" t="s">
        <v>142</v>
      </c>
      <c r="AU804" s="242" t="s">
        <v>81</v>
      </c>
      <c r="AV804" s="13" t="s">
        <v>79</v>
      </c>
      <c r="AW804" s="13" t="s">
        <v>33</v>
      </c>
      <c r="AX804" s="13" t="s">
        <v>72</v>
      </c>
      <c r="AY804" s="242" t="s">
        <v>129</v>
      </c>
    </row>
    <row r="805" s="14" customFormat="1">
      <c r="A805" s="14"/>
      <c r="B805" s="243"/>
      <c r="C805" s="244"/>
      <c r="D805" s="226" t="s">
        <v>142</v>
      </c>
      <c r="E805" s="245" t="s">
        <v>19</v>
      </c>
      <c r="F805" s="246" t="s">
        <v>864</v>
      </c>
      <c r="G805" s="244"/>
      <c r="H805" s="247">
        <v>0.25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3" t="s">
        <v>142</v>
      </c>
      <c r="AU805" s="253" t="s">
        <v>81</v>
      </c>
      <c r="AV805" s="14" t="s">
        <v>81</v>
      </c>
      <c r="AW805" s="14" t="s">
        <v>33</v>
      </c>
      <c r="AX805" s="14" t="s">
        <v>72</v>
      </c>
      <c r="AY805" s="253" t="s">
        <v>129</v>
      </c>
    </row>
    <row r="806" s="14" customFormat="1">
      <c r="A806" s="14"/>
      <c r="B806" s="243"/>
      <c r="C806" s="244"/>
      <c r="D806" s="226" t="s">
        <v>142</v>
      </c>
      <c r="E806" s="245" t="s">
        <v>19</v>
      </c>
      <c r="F806" s="246" t="s">
        <v>865</v>
      </c>
      <c r="G806" s="244"/>
      <c r="H806" s="247">
        <v>0.25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142</v>
      </c>
      <c r="AU806" s="253" t="s">
        <v>81</v>
      </c>
      <c r="AV806" s="14" t="s">
        <v>81</v>
      </c>
      <c r="AW806" s="14" t="s">
        <v>33</v>
      </c>
      <c r="AX806" s="14" t="s">
        <v>72</v>
      </c>
      <c r="AY806" s="253" t="s">
        <v>129</v>
      </c>
    </row>
    <row r="807" s="14" customFormat="1">
      <c r="A807" s="14"/>
      <c r="B807" s="243"/>
      <c r="C807" s="244"/>
      <c r="D807" s="226" t="s">
        <v>142</v>
      </c>
      <c r="E807" s="245" t="s">
        <v>19</v>
      </c>
      <c r="F807" s="246" t="s">
        <v>866</v>
      </c>
      <c r="G807" s="244"/>
      <c r="H807" s="247">
        <v>0.25</v>
      </c>
      <c r="I807" s="248"/>
      <c r="J807" s="244"/>
      <c r="K807" s="244"/>
      <c r="L807" s="249"/>
      <c r="M807" s="250"/>
      <c r="N807" s="251"/>
      <c r="O807" s="251"/>
      <c r="P807" s="251"/>
      <c r="Q807" s="251"/>
      <c r="R807" s="251"/>
      <c r="S807" s="251"/>
      <c r="T807" s="25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3" t="s">
        <v>142</v>
      </c>
      <c r="AU807" s="253" t="s">
        <v>81</v>
      </c>
      <c r="AV807" s="14" t="s">
        <v>81</v>
      </c>
      <c r="AW807" s="14" t="s">
        <v>33</v>
      </c>
      <c r="AX807" s="14" t="s">
        <v>72</v>
      </c>
      <c r="AY807" s="253" t="s">
        <v>129</v>
      </c>
    </row>
    <row r="808" s="14" customFormat="1">
      <c r="A808" s="14"/>
      <c r="B808" s="243"/>
      <c r="C808" s="244"/>
      <c r="D808" s="226" t="s">
        <v>142</v>
      </c>
      <c r="E808" s="245" t="s">
        <v>19</v>
      </c>
      <c r="F808" s="246" t="s">
        <v>867</v>
      </c>
      <c r="G808" s="244"/>
      <c r="H808" s="247">
        <v>0.25</v>
      </c>
      <c r="I808" s="248"/>
      <c r="J808" s="244"/>
      <c r="K808" s="244"/>
      <c r="L808" s="249"/>
      <c r="M808" s="250"/>
      <c r="N808" s="251"/>
      <c r="O808" s="251"/>
      <c r="P808" s="251"/>
      <c r="Q808" s="251"/>
      <c r="R808" s="251"/>
      <c r="S808" s="251"/>
      <c r="T808" s="252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3" t="s">
        <v>142</v>
      </c>
      <c r="AU808" s="253" t="s">
        <v>81</v>
      </c>
      <c r="AV808" s="14" t="s">
        <v>81</v>
      </c>
      <c r="AW808" s="14" t="s">
        <v>33</v>
      </c>
      <c r="AX808" s="14" t="s">
        <v>72</v>
      </c>
      <c r="AY808" s="253" t="s">
        <v>129</v>
      </c>
    </row>
    <row r="809" s="14" customFormat="1">
      <c r="A809" s="14"/>
      <c r="B809" s="243"/>
      <c r="C809" s="244"/>
      <c r="D809" s="226" t="s">
        <v>142</v>
      </c>
      <c r="E809" s="245" t="s">
        <v>19</v>
      </c>
      <c r="F809" s="246" t="s">
        <v>868</v>
      </c>
      <c r="G809" s="244"/>
      <c r="H809" s="247">
        <v>0.25</v>
      </c>
      <c r="I809" s="248"/>
      <c r="J809" s="244"/>
      <c r="K809" s="244"/>
      <c r="L809" s="249"/>
      <c r="M809" s="250"/>
      <c r="N809" s="251"/>
      <c r="O809" s="251"/>
      <c r="P809" s="251"/>
      <c r="Q809" s="251"/>
      <c r="R809" s="251"/>
      <c r="S809" s="251"/>
      <c r="T809" s="25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3" t="s">
        <v>142</v>
      </c>
      <c r="AU809" s="253" t="s">
        <v>81</v>
      </c>
      <c r="AV809" s="14" t="s">
        <v>81</v>
      </c>
      <c r="AW809" s="14" t="s">
        <v>33</v>
      </c>
      <c r="AX809" s="14" t="s">
        <v>72</v>
      </c>
      <c r="AY809" s="253" t="s">
        <v>129</v>
      </c>
    </row>
    <row r="810" s="13" customFormat="1">
      <c r="A810" s="13"/>
      <c r="B810" s="233"/>
      <c r="C810" s="234"/>
      <c r="D810" s="226" t="s">
        <v>142</v>
      </c>
      <c r="E810" s="235" t="s">
        <v>19</v>
      </c>
      <c r="F810" s="236" t="s">
        <v>356</v>
      </c>
      <c r="G810" s="234"/>
      <c r="H810" s="235" t="s">
        <v>19</v>
      </c>
      <c r="I810" s="237"/>
      <c r="J810" s="234"/>
      <c r="K810" s="234"/>
      <c r="L810" s="238"/>
      <c r="M810" s="239"/>
      <c r="N810" s="240"/>
      <c r="O810" s="240"/>
      <c r="P810" s="240"/>
      <c r="Q810" s="240"/>
      <c r="R810" s="240"/>
      <c r="S810" s="240"/>
      <c r="T810" s="241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2" t="s">
        <v>142</v>
      </c>
      <c r="AU810" s="242" t="s">
        <v>81</v>
      </c>
      <c r="AV810" s="13" t="s">
        <v>79</v>
      </c>
      <c r="AW810" s="13" t="s">
        <v>33</v>
      </c>
      <c r="AX810" s="13" t="s">
        <v>72</v>
      </c>
      <c r="AY810" s="242" t="s">
        <v>129</v>
      </c>
    </row>
    <row r="811" s="14" customFormat="1">
      <c r="A811" s="14"/>
      <c r="B811" s="243"/>
      <c r="C811" s="244"/>
      <c r="D811" s="226" t="s">
        <v>142</v>
      </c>
      <c r="E811" s="245" t="s">
        <v>19</v>
      </c>
      <c r="F811" s="246" t="s">
        <v>864</v>
      </c>
      <c r="G811" s="244"/>
      <c r="H811" s="247">
        <v>0.25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3" t="s">
        <v>142</v>
      </c>
      <c r="AU811" s="253" t="s">
        <v>81</v>
      </c>
      <c r="AV811" s="14" t="s">
        <v>81</v>
      </c>
      <c r="AW811" s="14" t="s">
        <v>33</v>
      </c>
      <c r="AX811" s="14" t="s">
        <v>72</v>
      </c>
      <c r="AY811" s="253" t="s">
        <v>129</v>
      </c>
    </row>
    <row r="812" s="14" customFormat="1">
      <c r="A812" s="14"/>
      <c r="B812" s="243"/>
      <c r="C812" s="244"/>
      <c r="D812" s="226" t="s">
        <v>142</v>
      </c>
      <c r="E812" s="245" t="s">
        <v>19</v>
      </c>
      <c r="F812" s="246" t="s">
        <v>865</v>
      </c>
      <c r="G812" s="244"/>
      <c r="H812" s="247">
        <v>0.25</v>
      </c>
      <c r="I812" s="248"/>
      <c r="J812" s="244"/>
      <c r="K812" s="244"/>
      <c r="L812" s="249"/>
      <c r="M812" s="250"/>
      <c r="N812" s="251"/>
      <c r="O812" s="251"/>
      <c r="P812" s="251"/>
      <c r="Q812" s="251"/>
      <c r="R812" s="251"/>
      <c r="S812" s="251"/>
      <c r="T812" s="25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3" t="s">
        <v>142</v>
      </c>
      <c r="AU812" s="253" t="s">
        <v>81</v>
      </c>
      <c r="AV812" s="14" t="s">
        <v>81</v>
      </c>
      <c r="AW812" s="14" t="s">
        <v>33</v>
      </c>
      <c r="AX812" s="14" t="s">
        <v>72</v>
      </c>
      <c r="AY812" s="253" t="s">
        <v>129</v>
      </c>
    </row>
    <row r="813" s="13" customFormat="1">
      <c r="A813" s="13"/>
      <c r="B813" s="233"/>
      <c r="C813" s="234"/>
      <c r="D813" s="226" t="s">
        <v>142</v>
      </c>
      <c r="E813" s="235" t="s">
        <v>19</v>
      </c>
      <c r="F813" s="236" t="s">
        <v>372</v>
      </c>
      <c r="G813" s="234"/>
      <c r="H813" s="235" t="s">
        <v>19</v>
      </c>
      <c r="I813" s="237"/>
      <c r="J813" s="234"/>
      <c r="K813" s="234"/>
      <c r="L813" s="238"/>
      <c r="M813" s="239"/>
      <c r="N813" s="240"/>
      <c r="O813" s="240"/>
      <c r="P813" s="240"/>
      <c r="Q813" s="240"/>
      <c r="R813" s="240"/>
      <c r="S813" s="240"/>
      <c r="T813" s="24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2" t="s">
        <v>142</v>
      </c>
      <c r="AU813" s="242" t="s">
        <v>81</v>
      </c>
      <c r="AV813" s="13" t="s">
        <v>79</v>
      </c>
      <c r="AW813" s="13" t="s">
        <v>33</v>
      </c>
      <c r="AX813" s="13" t="s">
        <v>72</v>
      </c>
      <c r="AY813" s="242" t="s">
        <v>129</v>
      </c>
    </row>
    <row r="814" s="14" customFormat="1">
      <c r="A814" s="14"/>
      <c r="B814" s="243"/>
      <c r="C814" s="244"/>
      <c r="D814" s="226" t="s">
        <v>142</v>
      </c>
      <c r="E814" s="245" t="s">
        <v>19</v>
      </c>
      <c r="F814" s="246" t="s">
        <v>863</v>
      </c>
      <c r="G814" s="244"/>
      <c r="H814" s="247">
        <v>0.5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142</v>
      </c>
      <c r="AU814" s="253" t="s">
        <v>81</v>
      </c>
      <c r="AV814" s="14" t="s">
        <v>81</v>
      </c>
      <c r="AW814" s="14" t="s">
        <v>33</v>
      </c>
      <c r="AX814" s="14" t="s">
        <v>72</v>
      </c>
      <c r="AY814" s="253" t="s">
        <v>129</v>
      </c>
    </row>
    <row r="815" s="13" customFormat="1">
      <c r="A815" s="13"/>
      <c r="B815" s="233"/>
      <c r="C815" s="234"/>
      <c r="D815" s="226" t="s">
        <v>142</v>
      </c>
      <c r="E815" s="235" t="s">
        <v>19</v>
      </c>
      <c r="F815" s="236" t="s">
        <v>331</v>
      </c>
      <c r="G815" s="234"/>
      <c r="H815" s="235" t="s">
        <v>19</v>
      </c>
      <c r="I815" s="237"/>
      <c r="J815" s="234"/>
      <c r="K815" s="234"/>
      <c r="L815" s="238"/>
      <c r="M815" s="239"/>
      <c r="N815" s="240"/>
      <c r="O815" s="240"/>
      <c r="P815" s="240"/>
      <c r="Q815" s="240"/>
      <c r="R815" s="240"/>
      <c r="S815" s="240"/>
      <c r="T815" s="241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2" t="s">
        <v>142</v>
      </c>
      <c r="AU815" s="242" t="s">
        <v>81</v>
      </c>
      <c r="AV815" s="13" t="s">
        <v>79</v>
      </c>
      <c r="AW815" s="13" t="s">
        <v>33</v>
      </c>
      <c r="AX815" s="13" t="s">
        <v>72</v>
      </c>
      <c r="AY815" s="242" t="s">
        <v>129</v>
      </c>
    </row>
    <row r="816" s="13" customFormat="1">
      <c r="A816" s="13"/>
      <c r="B816" s="233"/>
      <c r="C816" s="234"/>
      <c r="D816" s="226" t="s">
        <v>142</v>
      </c>
      <c r="E816" s="235" t="s">
        <v>19</v>
      </c>
      <c r="F816" s="236" t="s">
        <v>332</v>
      </c>
      <c r="G816" s="234"/>
      <c r="H816" s="235" t="s">
        <v>19</v>
      </c>
      <c r="I816" s="237"/>
      <c r="J816" s="234"/>
      <c r="K816" s="234"/>
      <c r="L816" s="238"/>
      <c r="M816" s="239"/>
      <c r="N816" s="240"/>
      <c r="O816" s="240"/>
      <c r="P816" s="240"/>
      <c r="Q816" s="240"/>
      <c r="R816" s="240"/>
      <c r="S816" s="240"/>
      <c r="T816" s="24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2" t="s">
        <v>142</v>
      </c>
      <c r="AU816" s="242" t="s">
        <v>81</v>
      </c>
      <c r="AV816" s="13" t="s">
        <v>79</v>
      </c>
      <c r="AW816" s="13" t="s">
        <v>33</v>
      </c>
      <c r="AX816" s="13" t="s">
        <v>72</v>
      </c>
      <c r="AY816" s="242" t="s">
        <v>129</v>
      </c>
    </row>
    <row r="817" s="14" customFormat="1">
      <c r="A817" s="14"/>
      <c r="B817" s="243"/>
      <c r="C817" s="244"/>
      <c r="D817" s="226" t="s">
        <v>142</v>
      </c>
      <c r="E817" s="245" t="s">
        <v>19</v>
      </c>
      <c r="F817" s="246" t="s">
        <v>869</v>
      </c>
      <c r="G817" s="244"/>
      <c r="H817" s="247">
        <v>1.5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3" t="s">
        <v>142</v>
      </c>
      <c r="AU817" s="253" t="s">
        <v>81</v>
      </c>
      <c r="AV817" s="14" t="s">
        <v>81</v>
      </c>
      <c r="AW817" s="14" t="s">
        <v>33</v>
      </c>
      <c r="AX817" s="14" t="s">
        <v>72</v>
      </c>
      <c r="AY817" s="253" t="s">
        <v>129</v>
      </c>
    </row>
    <row r="818" s="14" customFormat="1">
      <c r="A818" s="14"/>
      <c r="B818" s="243"/>
      <c r="C818" s="244"/>
      <c r="D818" s="226" t="s">
        <v>142</v>
      </c>
      <c r="E818" s="245" t="s">
        <v>19</v>
      </c>
      <c r="F818" s="246" t="s">
        <v>870</v>
      </c>
      <c r="G818" s="244"/>
      <c r="H818" s="247">
        <v>0.5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142</v>
      </c>
      <c r="AU818" s="253" t="s">
        <v>81</v>
      </c>
      <c r="AV818" s="14" t="s">
        <v>81</v>
      </c>
      <c r="AW818" s="14" t="s">
        <v>33</v>
      </c>
      <c r="AX818" s="14" t="s">
        <v>72</v>
      </c>
      <c r="AY818" s="253" t="s">
        <v>129</v>
      </c>
    </row>
    <row r="819" s="14" customFormat="1">
      <c r="A819" s="14"/>
      <c r="B819" s="243"/>
      <c r="C819" s="244"/>
      <c r="D819" s="226" t="s">
        <v>142</v>
      </c>
      <c r="E819" s="245" t="s">
        <v>19</v>
      </c>
      <c r="F819" s="246" t="s">
        <v>871</v>
      </c>
      <c r="G819" s="244"/>
      <c r="H819" s="247">
        <v>0.5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142</v>
      </c>
      <c r="AU819" s="253" t="s">
        <v>81</v>
      </c>
      <c r="AV819" s="14" t="s">
        <v>81</v>
      </c>
      <c r="AW819" s="14" t="s">
        <v>33</v>
      </c>
      <c r="AX819" s="14" t="s">
        <v>72</v>
      </c>
      <c r="AY819" s="253" t="s">
        <v>129</v>
      </c>
    </row>
    <row r="820" s="13" customFormat="1">
      <c r="A820" s="13"/>
      <c r="B820" s="233"/>
      <c r="C820" s="234"/>
      <c r="D820" s="226" t="s">
        <v>142</v>
      </c>
      <c r="E820" s="235" t="s">
        <v>19</v>
      </c>
      <c r="F820" s="236" t="s">
        <v>356</v>
      </c>
      <c r="G820" s="234"/>
      <c r="H820" s="235" t="s">
        <v>19</v>
      </c>
      <c r="I820" s="237"/>
      <c r="J820" s="234"/>
      <c r="K820" s="234"/>
      <c r="L820" s="238"/>
      <c r="M820" s="239"/>
      <c r="N820" s="240"/>
      <c r="O820" s="240"/>
      <c r="P820" s="240"/>
      <c r="Q820" s="240"/>
      <c r="R820" s="240"/>
      <c r="S820" s="240"/>
      <c r="T820" s="241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2" t="s">
        <v>142</v>
      </c>
      <c r="AU820" s="242" t="s">
        <v>81</v>
      </c>
      <c r="AV820" s="13" t="s">
        <v>79</v>
      </c>
      <c r="AW820" s="13" t="s">
        <v>33</v>
      </c>
      <c r="AX820" s="13" t="s">
        <v>72</v>
      </c>
      <c r="AY820" s="242" t="s">
        <v>129</v>
      </c>
    </row>
    <row r="821" s="14" customFormat="1">
      <c r="A821" s="14"/>
      <c r="B821" s="243"/>
      <c r="C821" s="244"/>
      <c r="D821" s="226" t="s">
        <v>142</v>
      </c>
      <c r="E821" s="245" t="s">
        <v>19</v>
      </c>
      <c r="F821" s="246" t="s">
        <v>872</v>
      </c>
      <c r="G821" s="244"/>
      <c r="H821" s="247">
        <v>2.5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3" t="s">
        <v>142</v>
      </c>
      <c r="AU821" s="253" t="s">
        <v>81</v>
      </c>
      <c r="AV821" s="14" t="s">
        <v>81</v>
      </c>
      <c r="AW821" s="14" t="s">
        <v>33</v>
      </c>
      <c r="AX821" s="14" t="s">
        <v>72</v>
      </c>
      <c r="AY821" s="253" t="s">
        <v>129</v>
      </c>
    </row>
    <row r="822" s="13" customFormat="1">
      <c r="A822" s="13"/>
      <c r="B822" s="233"/>
      <c r="C822" s="234"/>
      <c r="D822" s="226" t="s">
        <v>142</v>
      </c>
      <c r="E822" s="235" t="s">
        <v>19</v>
      </c>
      <c r="F822" s="236" t="s">
        <v>372</v>
      </c>
      <c r="G822" s="234"/>
      <c r="H822" s="235" t="s">
        <v>19</v>
      </c>
      <c r="I822" s="237"/>
      <c r="J822" s="234"/>
      <c r="K822" s="234"/>
      <c r="L822" s="238"/>
      <c r="M822" s="239"/>
      <c r="N822" s="240"/>
      <c r="O822" s="240"/>
      <c r="P822" s="240"/>
      <c r="Q822" s="240"/>
      <c r="R822" s="240"/>
      <c r="S822" s="240"/>
      <c r="T822" s="241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2" t="s">
        <v>142</v>
      </c>
      <c r="AU822" s="242" t="s">
        <v>81</v>
      </c>
      <c r="AV822" s="13" t="s">
        <v>79</v>
      </c>
      <c r="AW822" s="13" t="s">
        <v>33</v>
      </c>
      <c r="AX822" s="13" t="s">
        <v>72</v>
      </c>
      <c r="AY822" s="242" t="s">
        <v>129</v>
      </c>
    </row>
    <row r="823" s="14" customFormat="1">
      <c r="A823" s="14"/>
      <c r="B823" s="243"/>
      <c r="C823" s="244"/>
      <c r="D823" s="226" t="s">
        <v>142</v>
      </c>
      <c r="E823" s="245" t="s">
        <v>19</v>
      </c>
      <c r="F823" s="246" t="s">
        <v>873</v>
      </c>
      <c r="G823" s="244"/>
      <c r="H823" s="247">
        <v>3</v>
      </c>
      <c r="I823" s="248"/>
      <c r="J823" s="244"/>
      <c r="K823" s="244"/>
      <c r="L823" s="249"/>
      <c r="M823" s="250"/>
      <c r="N823" s="251"/>
      <c r="O823" s="251"/>
      <c r="P823" s="251"/>
      <c r="Q823" s="251"/>
      <c r="R823" s="251"/>
      <c r="S823" s="251"/>
      <c r="T823" s="25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3" t="s">
        <v>142</v>
      </c>
      <c r="AU823" s="253" t="s">
        <v>81</v>
      </c>
      <c r="AV823" s="14" t="s">
        <v>81</v>
      </c>
      <c r="AW823" s="14" t="s">
        <v>33</v>
      </c>
      <c r="AX823" s="14" t="s">
        <v>72</v>
      </c>
      <c r="AY823" s="253" t="s">
        <v>129</v>
      </c>
    </row>
    <row r="824" s="13" customFormat="1">
      <c r="A824" s="13"/>
      <c r="B824" s="233"/>
      <c r="C824" s="234"/>
      <c r="D824" s="226" t="s">
        <v>142</v>
      </c>
      <c r="E824" s="235" t="s">
        <v>19</v>
      </c>
      <c r="F824" s="236" t="s">
        <v>332</v>
      </c>
      <c r="G824" s="234"/>
      <c r="H824" s="235" t="s">
        <v>19</v>
      </c>
      <c r="I824" s="237"/>
      <c r="J824" s="234"/>
      <c r="K824" s="234"/>
      <c r="L824" s="238"/>
      <c r="M824" s="239"/>
      <c r="N824" s="240"/>
      <c r="O824" s="240"/>
      <c r="P824" s="240"/>
      <c r="Q824" s="240"/>
      <c r="R824" s="240"/>
      <c r="S824" s="240"/>
      <c r="T824" s="24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2" t="s">
        <v>142</v>
      </c>
      <c r="AU824" s="242" t="s">
        <v>81</v>
      </c>
      <c r="AV824" s="13" t="s">
        <v>79</v>
      </c>
      <c r="AW824" s="13" t="s">
        <v>33</v>
      </c>
      <c r="AX824" s="13" t="s">
        <v>72</v>
      </c>
      <c r="AY824" s="242" t="s">
        <v>129</v>
      </c>
    </row>
    <row r="825" s="14" customFormat="1">
      <c r="A825" s="14"/>
      <c r="B825" s="243"/>
      <c r="C825" s="244"/>
      <c r="D825" s="226" t="s">
        <v>142</v>
      </c>
      <c r="E825" s="245" t="s">
        <v>19</v>
      </c>
      <c r="F825" s="246" t="s">
        <v>869</v>
      </c>
      <c r="G825" s="244"/>
      <c r="H825" s="247">
        <v>1.5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142</v>
      </c>
      <c r="AU825" s="253" t="s">
        <v>81</v>
      </c>
      <c r="AV825" s="14" t="s">
        <v>81</v>
      </c>
      <c r="AW825" s="14" t="s">
        <v>33</v>
      </c>
      <c r="AX825" s="14" t="s">
        <v>72</v>
      </c>
      <c r="AY825" s="253" t="s">
        <v>129</v>
      </c>
    </row>
    <row r="826" s="14" customFormat="1">
      <c r="A826" s="14"/>
      <c r="B826" s="243"/>
      <c r="C826" s="244"/>
      <c r="D826" s="226" t="s">
        <v>142</v>
      </c>
      <c r="E826" s="245" t="s">
        <v>19</v>
      </c>
      <c r="F826" s="246" t="s">
        <v>874</v>
      </c>
      <c r="G826" s="244"/>
      <c r="H826" s="247">
        <v>0.5</v>
      </c>
      <c r="I826" s="248"/>
      <c r="J826" s="244"/>
      <c r="K826" s="244"/>
      <c r="L826" s="249"/>
      <c r="M826" s="250"/>
      <c r="N826" s="251"/>
      <c r="O826" s="251"/>
      <c r="P826" s="251"/>
      <c r="Q826" s="251"/>
      <c r="R826" s="251"/>
      <c r="S826" s="251"/>
      <c r="T826" s="25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3" t="s">
        <v>142</v>
      </c>
      <c r="AU826" s="253" t="s">
        <v>81</v>
      </c>
      <c r="AV826" s="14" t="s">
        <v>81</v>
      </c>
      <c r="AW826" s="14" t="s">
        <v>33</v>
      </c>
      <c r="AX826" s="14" t="s">
        <v>72</v>
      </c>
      <c r="AY826" s="253" t="s">
        <v>129</v>
      </c>
    </row>
    <row r="827" s="13" customFormat="1">
      <c r="A827" s="13"/>
      <c r="B827" s="233"/>
      <c r="C827" s="234"/>
      <c r="D827" s="226" t="s">
        <v>142</v>
      </c>
      <c r="E827" s="235" t="s">
        <v>19</v>
      </c>
      <c r="F827" s="236" t="s">
        <v>753</v>
      </c>
      <c r="G827" s="234"/>
      <c r="H827" s="235" t="s">
        <v>19</v>
      </c>
      <c r="I827" s="237"/>
      <c r="J827" s="234"/>
      <c r="K827" s="234"/>
      <c r="L827" s="238"/>
      <c r="M827" s="239"/>
      <c r="N827" s="240"/>
      <c r="O827" s="240"/>
      <c r="P827" s="240"/>
      <c r="Q827" s="240"/>
      <c r="R827" s="240"/>
      <c r="S827" s="240"/>
      <c r="T827" s="241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2" t="s">
        <v>142</v>
      </c>
      <c r="AU827" s="242" t="s">
        <v>81</v>
      </c>
      <c r="AV827" s="13" t="s">
        <v>79</v>
      </c>
      <c r="AW827" s="13" t="s">
        <v>33</v>
      </c>
      <c r="AX827" s="13" t="s">
        <v>72</v>
      </c>
      <c r="AY827" s="242" t="s">
        <v>129</v>
      </c>
    </row>
    <row r="828" s="13" customFormat="1">
      <c r="A828" s="13"/>
      <c r="B828" s="233"/>
      <c r="C828" s="234"/>
      <c r="D828" s="226" t="s">
        <v>142</v>
      </c>
      <c r="E828" s="235" t="s">
        <v>19</v>
      </c>
      <c r="F828" s="236" t="s">
        <v>372</v>
      </c>
      <c r="G828" s="234"/>
      <c r="H828" s="235" t="s">
        <v>19</v>
      </c>
      <c r="I828" s="237"/>
      <c r="J828" s="234"/>
      <c r="K828" s="234"/>
      <c r="L828" s="238"/>
      <c r="M828" s="239"/>
      <c r="N828" s="240"/>
      <c r="O828" s="240"/>
      <c r="P828" s="240"/>
      <c r="Q828" s="240"/>
      <c r="R828" s="240"/>
      <c r="S828" s="240"/>
      <c r="T828" s="24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2" t="s">
        <v>142</v>
      </c>
      <c r="AU828" s="242" t="s">
        <v>81</v>
      </c>
      <c r="AV828" s="13" t="s">
        <v>79</v>
      </c>
      <c r="AW828" s="13" t="s">
        <v>33</v>
      </c>
      <c r="AX828" s="13" t="s">
        <v>72</v>
      </c>
      <c r="AY828" s="242" t="s">
        <v>129</v>
      </c>
    </row>
    <row r="829" s="14" customFormat="1">
      <c r="A829" s="14"/>
      <c r="B829" s="243"/>
      <c r="C829" s="244"/>
      <c r="D829" s="226" t="s">
        <v>142</v>
      </c>
      <c r="E829" s="245" t="s">
        <v>19</v>
      </c>
      <c r="F829" s="246" t="s">
        <v>863</v>
      </c>
      <c r="G829" s="244"/>
      <c r="H829" s="247">
        <v>0.5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3" t="s">
        <v>142</v>
      </c>
      <c r="AU829" s="253" t="s">
        <v>81</v>
      </c>
      <c r="AV829" s="14" t="s">
        <v>81</v>
      </c>
      <c r="AW829" s="14" t="s">
        <v>33</v>
      </c>
      <c r="AX829" s="14" t="s">
        <v>72</v>
      </c>
      <c r="AY829" s="253" t="s">
        <v>129</v>
      </c>
    </row>
    <row r="830" s="13" customFormat="1">
      <c r="A830" s="13"/>
      <c r="B830" s="233"/>
      <c r="C830" s="234"/>
      <c r="D830" s="226" t="s">
        <v>142</v>
      </c>
      <c r="E830" s="235" t="s">
        <v>19</v>
      </c>
      <c r="F830" s="236" t="s">
        <v>348</v>
      </c>
      <c r="G830" s="234"/>
      <c r="H830" s="235" t="s">
        <v>19</v>
      </c>
      <c r="I830" s="237"/>
      <c r="J830" s="234"/>
      <c r="K830" s="234"/>
      <c r="L830" s="238"/>
      <c r="M830" s="239"/>
      <c r="N830" s="240"/>
      <c r="O830" s="240"/>
      <c r="P830" s="240"/>
      <c r="Q830" s="240"/>
      <c r="R830" s="240"/>
      <c r="S830" s="240"/>
      <c r="T830" s="241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2" t="s">
        <v>142</v>
      </c>
      <c r="AU830" s="242" t="s">
        <v>81</v>
      </c>
      <c r="AV830" s="13" t="s">
        <v>79</v>
      </c>
      <c r="AW830" s="13" t="s">
        <v>33</v>
      </c>
      <c r="AX830" s="13" t="s">
        <v>72</v>
      </c>
      <c r="AY830" s="242" t="s">
        <v>129</v>
      </c>
    </row>
    <row r="831" s="14" customFormat="1">
      <c r="A831" s="14"/>
      <c r="B831" s="243"/>
      <c r="C831" s="244"/>
      <c r="D831" s="226" t="s">
        <v>142</v>
      </c>
      <c r="E831" s="245" t="s">
        <v>19</v>
      </c>
      <c r="F831" s="246" t="s">
        <v>381</v>
      </c>
      <c r="G831" s="244"/>
      <c r="H831" s="247">
        <v>1</v>
      </c>
      <c r="I831" s="248"/>
      <c r="J831" s="244"/>
      <c r="K831" s="244"/>
      <c r="L831" s="249"/>
      <c r="M831" s="250"/>
      <c r="N831" s="251"/>
      <c r="O831" s="251"/>
      <c r="P831" s="251"/>
      <c r="Q831" s="251"/>
      <c r="R831" s="251"/>
      <c r="S831" s="251"/>
      <c r="T831" s="25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3" t="s">
        <v>142</v>
      </c>
      <c r="AU831" s="253" t="s">
        <v>81</v>
      </c>
      <c r="AV831" s="14" t="s">
        <v>81</v>
      </c>
      <c r="AW831" s="14" t="s">
        <v>33</v>
      </c>
      <c r="AX831" s="14" t="s">
        <v>72</v>
      </c>
      <c r="AY831" s="253" t="s">
        <v>129</v>
      </c>
    </row>
    <row r="832" s="15" customFormat="1">
      <c r="A832" s="15"/>
      <c r="B832" s="254"/>
      <c r="C832" s="255"/>
      <c r="D832" s="226" t="s">
        <v>142</v>
      </c>
      <c r="E832" s="256" t="s">
        <v>19</v>
      </c>
      <c r="F832" s="257" t="s">
        <v>144</v>
      </c>
      <c r="G832" s="255"/>
      <c r="H832" s="258">
        <v>19.75</v>
      </c>
      <c r="I832" s="259"/>
      <c r="J832" s="255"/>
      <c r="K832" s="255"/>
      <c r="L832" s="260"/>
      <c r="M832" s="261"/>
      <c r="N832" s="262"/>
      <c r="O832" s="262"/>
      <c r="P832" s="262"/>
      <c r="Q832" s="262"/>
      <c r="R832" s="262"/>
      <c r="S832" s="262"/>
      <c r="T832" s="263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4" t="s">
        <v>142</v>
      </c>
      <c r="AU832" s="264" t="s">
        <v>81</v>
      </c>
      <c r="AV832" s="15" t="s">
        <v>145</v>
      </c>
      <c r="AW832" s="15" t="s">
        <v>33</v>
      </c>
      <c r="AX832" s="15" t="s">
        <v>79</v>
      </c>
      <c r="AY832" s="264" t="s">
        <v>129</v>
      </c>
    </row>
    <row r="833" s="12" customFormat="1" ht="25.92" customHeight="1">
      <c r="A833" s="12"/>
      <c r="B833" s="197"/>
      <c r="C833" s="198"/>
      <c r="D833" s="199" t="s">
        <v>71</v>
      </c>
      <c r="E833" s="200" t="s">
        <v>310</v>
      </c>
      <c r="F833" s="200" t="s">
        <v>881</v>
      </c>
      <c r="G833" s="198"/>
      <c r="H833" s="198"/>
      <c r="I833" s="201"/>
      <c r="J833" s="202">
        <f>BK833</f>
        <v>0</v>
      </c>
      <c r="K833" s="198"/>
      <c r="L833" s="203"/>
      <c r="M833" s="204"/>
      <c r="N833" s="205"/>
      <c r="O833" s="205"/>
      <c r="P833" s="206">
        <f>P834</f>
        <v>0</v>
      </c>
      <c r="Q833" s="205"/>
      <c r="R833" s="206">
        <f>R834</f>
        <v>0</v>
      </c>
      <c r="S833" s="205"/>
      <c r="T833" s="207">
        <f>T834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208" t="s">
        <v>151</v>
      </c>
      <c r="AT833" s="209" t="s">
        <v>71</v>
      </c>
      <c r="AU833" s="209" t="s">
        <v>72</v>
      </c>
      <c r="AY833" s="208" t="s">
        <v>129</v>
      </c>
      <c r="BK833" s="210">
        <f>BK834</f>
        <v>0</v>
      </c>
    </row>
    <row r="834" s="12" customFormat="1" ht="22.8" customHeight="1">
      <c r="A834" s="12"/>
      <c r="B834" s="197"/>
      <c r="C834" s="198"/>
      <c r="D834" s="199" t="s">
        <v>71</v>
      </c>
      <c r="E834" s="211" t="s">
        <v>882</v>
      </c>
      <c r="F834" s="211" t="s">
        <v>883</v>
      </c>
      <c r="G834" s="198"/>
      <c r="H834" s="198"/>
      <c r="I834" s="201"/>
      <c r="J834" s="212">
        <f>BK834</f>
        <v>0</v>
      </c>
      <c r="K834" s="198"/>
      <c r="L834" s="203"/>
      <c r="M834" s="204"/>
      <c r="N834" s="205"/>
      <c r="O834" s="205"/>
      <c r="P834" s="206">
        <f>SUM(P835:P864)</f>
        <v>0</v>
      </c>
      <c r="Q834" s="205"/>
      <c r="R834" s="206">
        <f>SUM(R835:R864)</f>
        <v>0</v>
      </c>
      <c r="S834" s="205"/>
      <c r="T834" s="207">
        <f>SUM(T835:T864)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08" t="s">
        <v>151</v>
      </c>
      <c r="AT834" s="209" t="s">
        <v>71</v>
      </c>
      <c r="AU834" s="209" t="s">
        <v>79</v>
      </c>
      <c r="AY834" s="208" t="s">
        <v>129</v>
      </c>
      <c r="BK834" s="210">
        <f>SUM(BK835:BK864)</f>
        <v>0</v>
      </c>
    </row>
    <row r="835" s="2" customFormat="1" ht="16.5" customHeight="1">
      <c r="A835" s="39"/>
      <c r="B835" s="40"/>
      <c r="C835" s="213" t="s">
        <v>884</v>
      </c>
      <c r="D835" s="213" t="s">
        <v>132</v>
      </c>
      <c r="E835" s="214" t="s">
        <v>885</v>
      </c>
      <c r="F835" s="215" t="s">
        <v>886</v>
      </c>
      <c r="G835" s="216" t="s">
        <v>135</v>
      </c>
      <c r="H835" s="217">
        <v>1</v>
      </c>
      <c r="I835" s="218"/>
      <c r="J835" s="219">
        <f>ROUND(I835*H835,2)</f>
        <v>0</v>
      </c>
      <c r="K835" s="215" t="s">
        <v>19</v>
      </c>
      <c r="L835" s="45"/>
      <c r="M835" s="220" t="s">
        <v>19</v>
      </c>
      <c r="N835" s="221" t="s">
        <v>43</v>
      </c>
      <c r="O835" s="85"/>
      <c r="P835" s="222">
        <f>O835*H835</f>
        <v>0</v>
      </c>
      <c r="Q835" s="222">
        <v>0</v>
      </c>
      <c r="R835" s="222">
        <f>Q835*H835</f>
        <v>0</v>
      </c>
      <c r="S835" s="222">
        <v>0</v>
      </c>
      <c r="T835" s="223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24" t="s">
        <v>691</v>
      </c>
      <c r="AT835" s="224" t="s">
        <v>132</v>
      </c>
      <c r="AU835" s="224" t="s">
        <v>81</v>
      </c>
      <c r="AY835" s="18" t="s">
        <v>129</v>
      </c>
      <c r="BE835" s="225">
        <f>IF(N835="základní",J835,0)</f>
        <v>0</v>
      </c>
      <c r="BF835" s="225">
        <f>IF(N835="snížená",J835,0)</f>
        <v>0</v>
      </c>
      <c r="BG835" s="225">
        <f>IF(N835="zákl. přenesená",J835,0)</f>
        <v>0</v>
      </c>
      <c r="BH835" s="225">
        <f>IF(N835="sníž. přenesená",J835,0)</f>
        <v>0</v>
      </c>
      <c r="BI835" s="225">
        <f>IF(N835="nulová",J835,0)</f>
        <v>0</v>
      </c>
      <c r="BJ835" s="18" t="s">
        <v>79</v>
      </c>
      <c r="BK835" s="225">
        <f>ROUND(I835*H835,2)</f>
        <v>0</v>
      </c>
      <c r="BL835" s="18" t="s">
        <v>691</v>
      </c>
      <c r="BM835" s="224" t="s">
        <v>887</v>
      </c>
    </row>
    <row r="836" s="2" customFormat="1">
      <c r="A836" s="39"/>
      <c r="B836" s="40"/>
      <c r="C836" s="41"/>
      <c r="D836" s="226" t="s">
        <v>139</v>
      </c>
      <c r="E836" s="41"/>
      <c r="F836" s="227" t="s">
        <v>886</v>
      </c>
      <c r="G836" s="41"/>
      <c r="H836" s="41"/>
      <c r="I836" s="228"/>
      <c r="J836" s="41"/>
      <c r="K836" s="41"/>
      <c r="L836" s="45"/>
      <c r="M836" s="229"/>
      <c r="N836" s="230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139</v>
      </c>
      <c r="AU836" s="18" t="s">
        <v>81</v>
      </c>
    </row>
    <row r="837" s="13" customFormat="1">
      <c r="A837" s="13"/>
      <c r="B837" s="233"/>
      <c r="C837" s="234"/>
      <c r="D837" s="226" t="s">
        <v>142</v>
      </c>
      <c r="E837" s="235" t="s">
        <v>19</v>
      </c>
      <c r="F837" s="236" t="s">
        <v>888</v>
      </c>
      <c r="G837" s="234"/>
      <c r="H837" s="235" t="s">
        <v>19</v>
      </c>
      <c r="I837" s="237"/>
      <c r="J837" s="234"/>
      <c r="K837" s="234"/>
      <c r="L837" s="238"/>
      <c r="M837" s="239"/>
      <c r="N837" s="240"/>
      <c r="O837" s="240"/>
      <c r="P837" s="240"/>
      <c r="Q837" s="240"/>
      <c r="R837" s="240"/>
      <c r="S837" s="240"/>
      <c r="T837" s="24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2" t="s">
        <v>142</v>
      </c>
      <c r="AU837" s="242" t="s">
        <v>81</v>
      </c>
      <c r="AV837" s="13" t="s">
        <v>79</v>
      </c>
      <c r="AW837" s="13" t="s">
        <v>33</v>
      </c>
      <c r="AX837" s="13" t="s">
        <v>72</v>
      </c>
      <c r="AY837" s="242" t="s">
        <v>129</v>
      </c>
    </row>
    <row r="838" s="13" customFormat="1">
      <c r="A838" s="13"/>
      <c r="B838" s="233"/>
      <c r="C838" s="234"/>
      <c r="D838" s="226" t="s">
        <v>142</v>
      </c>
      <c r="E838" s="235" t="s">
        <v>19</v>
      </c>
      <c r="F838" s="236" t="s">
        <v>242</v>
      </c>
      <c r="G838" s="234"/>
      <c r="H838" s="235" t="s">
        <v>19</v>
      </c>
      <c r="I838" s="237"/>
      <c r="J838" s="234"/>
      <c r="K838" s="234"/>
      <c r="L838" s="238"/>
      <c r="M838" s="239"/>
      <c r="N838" s="240"/>
      <c r="O838" s="240"/>
      <c r="P838" s="240"/>
      <c r="Q838" s="240"/>
      <c r="R838" s="240"/>
      <c r="S838" s="240"/>
      <c r="T838" s="241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2" t="s">
        <v>142</v>
      </c>
      <c r="AU838" s="242" t="s">
        <v>81</v>
      </c>
      <c r="AV838" s="13" t="s">
        <v>79</v>
      </c>
      <c r="AW838" s="13" t="s">
        <v>33</v>
      </c>
      <c r="AX838" s="13" t="s">
        <v>72</v>
      </c>
      <c r="AY838" s="242" t="s">
        <v>129</v>
      </c>
    </row>
    <row r="839" s="14" customFormat="1">
      <c r="A839" s="14"/>
      <c r="B839" s="243"/>
      <c r="C839" s="244"/>
      <c r="D839" s="226" t="s">
        <v>142</v>
      </c>
      <c r="E839" s="245" t="s">
        <v>19</v>
      </c>
      <c r="F839" s="246" t="s">
        <v>79</v>
      </c>
      <c r="G839" s="244"/>
      <c r="H839" s="247">
        <v>1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3" t="s">
        <v>142</v>
      </c>
      <c r="AU839" s="253" t="s">
        <v>81</v>
      </c>
      <c r="AV839" s="14" t="s">
        <v>81</v>
      </c>
      <c r="AW839" s="14" t="s">
        <v>33</v>
      </c>
      <c r="AX839" s="14" t="s">
        <v>72</v>
      </c>
      <c r="AY839" s="253" t="s">
        <v>129</v>
      </c>
    </row>
    <row r="840" s="15" customFormat="1">
      <c r="A840" s="15"/>
      <c r="B840" s="254"/>
      <c r="C840" s="255"/>
      <c r="D840" s="226" t="s">
        <v>142</v>
      </c>
      <c r="E840" s="256" t="s">
        <v>19</v>
      </c>
      <c r="F840" s="257" t="s">
        <v>144</v>
      </c>
      <c r="G840" s="255"/>
      <c r="H840" s="258">
        <v>1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4" t="s">
        <v>142</v>
      </c>
      <c r="AU840" s="264" t="s">
        <v>81</v>
      </c>
      <c r="AV840" s="15" t="s">
        <v>145</v>
      </c>
      <c r="AW840" s="15" t="s">
        <v>33</v>
      </c>
      <c r="AX840" s="15" t="s">
        <v>79</v>
      </c>
      <c r="AY840" s="264" t="s">
        <v>129</v>
      </c>
    </row>
    <row r="841" s="2" customFormat="1" ht="16.5" customHeight="1">
      <c r="A841" s="39"/>
      <c r="B841" s="40"/>
      <c r="C841" s="213" t="s">
        <v>889</v>
      </c>
      <c r="D841" s="213" t="s">
        <v>132</v>
      </c>
      <c r="E841" s="214" t="s">
        <v>890</v>
      </c>
      <c r="F841" s="215" t="s">
        <v>891</v>
      </c>
      <c r="G841" s="216" t="s">
        <v>135</v>
      </c>
      <c r="H841" s="217">
        <v>1</v>
      </c>
      <c r="I841" s="218"/>
      <c r="J841" s="219">
        <f>ROUND(I841*H841,2)</f>
        <v>0</v>
      </c>
      <c r="K841" s="215" t="s">
        <v>19</v>
      </c>
      <c r="L841" s="45"/>
      <c r="M841" s="220" t="s">
        <v>19</v>
      </c>
      <c r="N841" s="221" t="s">
        <v>43</v>
      </c>
      <c r="O841" s="85"/>
      <c r="P841" s="222">
        <f>O841*H841</f>
        <v>0</v>
      </c>
      <c r="Q841" s="222">
        <v>0</v>
      </c>
      <c r="R841" s="222">
        <f>Q841*H841</f>
        <v>0</v>
      </c>
      <c r="S841" s="222">
        <v>0</v>
      </c>
      <c r="T841" s="223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4" t="s">
        <v>691</v>
      </c>
      <c r="AT841" s="224" t="s">
        <v>132</v>
      </c>
      <c r="AU841" s="224" t="s">
        <v>81</v>
      </c>
      <c r="AY841" s="18" t="s">
        <v>129</v>
      </c>
      <c r="BE841" s="225">
        <f>IF(N841="základní",J841,0)</f>
        <v>0</v>
      </c>
      <c r="BF841" s="225">
        <f>IF(N841="snížená",J841,0)</f>
        <v>0</v>
      </c>
      <c r="BG841" s="225">
        <f>IF(N841="zákl. přenesená",J841,0)</f>
        <v>0</v>
      </c>
      <c r="BH841" s="225">
        <f>IF(N841="sníž. přenesená",J841,0)</f>
        <v>0</v>
      </c>
      <c r="BI841" s="225">
        <f>IF(N841="nulová",J841,0)</f>
        <v>0</v>
      </c>
      <c r="BJ841" s="18" t="s">
        <v>79</v>
      </c>
      <c r="BK841" s="225">
        <f>ROUND(I841*H841,2)</f>
        <v>0</v>
      </c>
      <c r="BL841" s="18" t="s">
        <v>691</v>
      </c>
      <c r="BM841" s="224" t="s">
        <v>892</v>
      </c>
    </row>
    <row r="842" s="2" customFormat="1">
      <c r="A842" s="39"/>
      <c r="B842" s="40"/>
      <c r="C842" s="41"/>
      <c r="D842" s="226" t="s">
        <v>139</v>
      </c>
      <c r="E842" s="41"/>
      <c r="F842" s="227" t="s">
        <v>891</v>
      </c>
      <c r="G842" s="41"/>
      <c r="H842" s="41"/>
      <c r="I842" s="228"/>
      <c r="J842" s="41"/>
      <c r="K842" s="41"/>
      <c r="L842" s="45"/>
      <c r="M842" s="229"/>
      <c r="N842" s="230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139</v>
      </c>
      <c r="AU842" s="18" t="s">
        <v>81</v>
      </c>
    </row>
    <row r="843" s="13" customFormat="1">
      <c r="A843" s="13"/>
      <c r="B843" s="233"/>
      <c r="C843" s="234"/>
      <c r="D843" s="226" t="s">
        <v>142</v>
      </c>
      <c r="E843" s="235" t="s">
        <v>19</v>
      </c>
      <c r="F843" s="236" t="s">
        <v>893</v>
      </c>
      <c r="G843" s="234"/>
      <c r="H843" s="235" t="s">
        <v>19</v>
      </c>
      <c r="I843" s="237"/>
      <c r="J843" s="234"/>
      <c r="K843" s="234"/>
      <c r="L843" s="238"/>
      <c r="M843" s="239"/>
      <c r="N843" s="240"/>
      <c r="O843" s="240"/>
      <c r="P843" s="240"/>
      <c r="Q843" s="240"/>
      <c r="R843" s="240"/>
      <c r="S843" s="240"/>
      <c r="T843" s="241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2" t="s">
        <v>142</v>
      </c>
      <c r="AU843" s="242" t="s">
        <v>81</v>
      </c>
      <c r="AV843" s="13" t="s">
        <v>79</v>
      </c>
      <c r="AW843" s="13" t="s">
        <v>33</v>
      </c>
      <c r="AX843" s="13" t="s">
        <v>72</v>
      </c>
      <c r="AY843" s="242" t="s">
        <v>129</v>
      </c>
    </row>
    <row r="844" s="13" customFormat="1">
      <c r="A844" s="13"/>
      <c r="B844" s="233"/>
      <c r="C844" s="234"/>
      <c r="D844" s="226" t="s">
        <v>142</v>
      </c>
      <c r="E844" s="235" t="s">
        <v>19</v>
      </c>
      <c r="F844" s="236" t="s">
        <v>242</v>
      </c>
      <c r="G844" s="234"/>
      <c r="H844" s="235" t="s">
        <v>19</v>
      </c>
      <c r="I844" s="237"/>
      <c r="J844" s="234"/>
      <c r="K844" s="234"/>
      <c r="L844" s="238"/>
      <c r="M844" s="239"/>
      <c r="N844" s="240"/>
      <c r="O844" s="240"/>
      <c r="P844" s="240"/>
      <c r="Q844" s="240"/>
      <c r="R844" s="240"/>
      <c r="S844" s="240"/>
      <c r="T844" s="24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2" t="s">
        <v>142</v>
      </c>
      <c r="AU844" s="242" t="s">
        <v>81</v>
      </c>
      <c r="AV844" s="13" t="s">
        <v>79</v>
      </c>
      <c r="AW844" s="13" t="s">
        <v>33</v>
      </c>
      <c r="AX844" s="13" t="s">
        <v>72</v>
      </c>
      <c r="AY844" s="242" t="s">
        <v>129</v>
      </c>
    </row>
    <row r="845" s="14" customFormat="1">
      <c r="A845" s="14"/>
      <c r="B845" s="243"/>
      <c r="C845" s="244"/>
      <c r="D845" s="226" t="s">
        <v>142</v>
      </c>
      <c r="E845" s="245" t="s">
        <v>19</v>
      </c>
      <c r="F845" s="246" t="s">
        <v>79</v>
      </c>
      <c r="G845" s="244"/>
      <c r="H845" s="247">
        <v>1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142</v>
      </c>
      <c r="AU845" s="253" t="s">
        <v>81</v>
      </c>
      <c r="AV845" s="14" t="s">
        <v>81</v>
      </c>
      <c r="AW845" s="14" t="s">
        <v>33</v>
      </c>
      <c r="AX845" s="14" t="s">
        <v>72</v>
      </c>
      <c r="AY845" s="253" t="s">
        <v>129</v>
      </c>
    </row>
    <row r="846" s="15" customFormat="1">
      <c r="A846" s="15"/>
      <c r="B846" s="254"/>
      <c r="C846" s="255"/>
      <c r="D846" s="226" t="s">
        <v>142</v>
      </c>
      <c r="E846" s="256" t="s">
        <v>19</v>
      </c>
      <c r="F846" s="257" t="s">
        <v>144</v>
      </c>
      <c r="G846" s="255"/>
      <c r="H846" s="258">
        <v>1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4" t="s">
        <v>142</v>
      </c>
      <c r="AU846" s="264" t="s">
        <v>81</v>
      </c>
      <c r="AV846" s="15" t="s">
        <v>145</v>
      </c>
      <c r="AW846" s="15" t="s">
        <v>33</v>
      </c>
      <c r="AX846" s="15" t="s">
        <v>79</v>
      </c>
      <c r="AY846" s="264" t="s">
        <v>129</v>
      </c>
    </row>
    <row r="847" s="2" customFormat="1" ht="16.5" customHeight="1">
      <c r="A847" s="39"/>
      <c r="B847" s="40"/>
      <c r="C847" s="213" t="s">
        <v>894</v>
      </c>
      <c r="D847" s="213" t="s">
        <v>132</v>
      </c>
      <c r="E847" s="214" t="s">
        <v>895</v>
      </c>
      <c r="F847" s="215" t="s">
        <v>896</v>
      </c>
      <c r="G847" s="216" t="s">
        <v>327</v>
      </c>
      <c r="H847" s="217">
        <v>3</v>
      </c>
      <c r="I847" s="218"/>
      <c r="J847" s="219">
        <f>ROUND(I847*H847,2)</f>
        <v>0</v>
      </c>
      <c r="K847" s="215" t="s">
        <v>19</v>
      </c>
      <c r="L847" s="45"/>
      <c r="M847" s="220" t="s">
        <v>19</v>
      </c>
      <c r="N847" s="221" t="s">
        <v>43</v>
      </c>
      <c r="O847" s="85"/>
      <c r="P847" s="222">
        <f>O847*H847</f>
        <v>0</v>
      </c>
      <c r="Q847" s="222">
        <v>0</v>
      </c>
      <c r="R847" s="222">
        <f>Q847*H847</f>
        <v>0</v>
      </c>
      <c r="S847" s="222">
        <v>0</v>
      </c>
      <c r="T847" s="223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4" t="s">
        <v>691</v>
      </c>
      <c r="AT847" s="224" t="s">
        <v>132</v>
      </c>
      <c r="AU847" s="224" t="s">
        <v>81</v>
      </c>
      <c r="AY847" s="18" t="s">
        <v>129</v>
      </c>
      <c r="BE847" s="225">
        <f>IF(N847="základní",J847,0)</f>
        <v>0</v>
      </c>
      <c r="BF847" s="225">
        <f>IF(N847="snížená",J847,0)</f>
        <v>0</v>
      </c>
      <c r="BG847" s="225">
        <f>IF(N847="zákl. přenesená",J847,0)</f>
        <v>0</v>
      </c>
      <c r="BH847" s="225">
        <f>IF(N847="sníž. přenesená",J847,0)</f>
        <v>0</v>
      </c>
      <c r="BI847" s="225">
        <f>IF(N847="nulová",J847,0)</f>
        <v>0</v>
      </c>
      <c r="BJ847" s="18" t="s">
        <v>79</v>
      </c>
      <c r="BK847" s="225">
        <f>ROUND(I847*H847,2)</f>
        <v>0</v>
      </c>
      <c r="BL847" s="18" t="s">
        <v>691</v>
      </c>
      <c r="BM847" s="224" t="s">
        <v>897</v>
      </c>
    </row>
    <row r="848" s="2" customFormat="1">
      <c r="A848" s="39"/>
      <c r="B848" s="40"/>
      <c r="C848" s="41"/>
      <c r="D848" s="226" t="s">
        <v>139</v>
      </c>
      <c r="E848" s="41"/>
      <c r="F848" s="227" t="s">
        <v>896</v>
      </c>
      <c r="G848" s="41"/>
      <c r="H848" s="41"/>
      <c r="I848" s="228"/>
      <c r="J848" s="41"/>
      <c r="K848" s="41"/>
      <c r="L848" s="45"/>
      <c r="M848" s="229"/>
      <c r="N848" s="230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139</v>
      </c>
      <c r="AU848" s="18" t="s">
        <v>81</v>
      </c>
    </row>
    <row r="849" s="13" customFormat="1">
      <c r="A849" s="13"/>
      <c r="B849" s="233"/>
      <c r="C849" s="234"/>
      <c r="D849" s="226" t="s">
        <v>142</v>
      </c>
      <c r="E849" s="235" t="s">
        <v>19</v>
      </c>
      <c r="F849" s="236" t="s">
        <v>898</v>
      </c>
      <c r="G849" s="234"/>
      <c r="H849" s="235" t="s">
        <v>19</v>
      </c>
      <c r="I849" s="237"/>
      <c r="J849" s="234"/>
      <c r="K849" s="234"/>
      <c r="L849" s="238"/>
      <c r="M849" s="239"/>
      <c r="N849" s="240"/>
      <c r="O849" s="240"/>
      <c r="P849" s="240"/>
      <c r="Q849" s="240"/>
      <c r="R849" s="240"/>
      <c r="S849" s="240"/>
      <c r="T849" s="24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2" t="s">
        <v>142</v>
      </c>
      <c r="AU849" s="242" t="s">
        <v>81</v>
      </c>
      <c r="AV849" s="13" t="s">
        <v>79</v>
      </c>
      <c r="AW849" s="13" t="s">
        <v>33</v>
      </c>
      <c r="AX849" s="13" t="s">
        <v>72</v>
      </c>
      <c r="AY849" s="242" t="s">
        <v>129</v>
      </c>
    </row>
    <row r="850" s="13" customFormat="1">
      <c r="A850" s="13"/>
      <c r="B850" s="233"/>
      <c r="C850" s="234"/>
      <c r="D850" s="226" t="s">
        <v>142</v>
      </c>
      <c r="E850" s="235" t="s">
        <v>19</v>
      </c>
      <c r="F850" s="236" t="s">
        <v>356</v>
      </c>
      <c r="G850" s="234"/>
      <c r="H850" s="235" t="s">
        <v>19</v>
      </c>
      <c r="I850" s="237"/>
      <c r="J850" s="234"/>
      <c r="K850" s="234"/>
      <c r="L850" s="238"/>
      <c r="M850" s="239"/>
      <c r="N850" s="240"/>
      <c r="O850" s="240"/>
      <c r="P850" s="240"/>
      <c r="Q850" s="240"/>
      <c r="R850" s="240"/>
      <c r="S850" s="240"/>
      <c r="T850" s="24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2" t="s">
        <v>142</v>
      </c>
      <c r="AU850" s="242" t="s">
        <v>81</v>
      </c>
      <c r="AV850" s="13" t="s">
        <v>79</v>
      </c>
      <c r="AW850" s="13" t="s">
        <v>33</v>
      </c>
      <c r="AX850" s="13" t="s">
        <v>72</v>
      </c>
      <c r="AY850" s="242" t="s">
        <v>129</v>
      </c>
    </row>
    <row r="851" s="14" customFormat="1">
      <c r="A851" s="14"/>
      <c r="B851" s="243"/>
      <c r="C851" s="244"/>
      <c r="D851" s="226" t="s">
        <v>142</v>
      </c>
      <c r="E851" s="245" t="s">
        <v>19</v>
      </c>
      <c r="F851" s="246" t="s">
        <v>333</v>
      </c>
      <c r="G851" s="244"/>
      <c r="H851" s="247">
        <v>3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3" t="s">
        <v>142</v>
      </c>
      <c r="AU851" s="253" t="s">
        <v>81</v>
      </c>
      <c r="AV851" s="14" t="s">
        <v>81</v>
      </c>
      <c r="AW851" s="14" t="s">
        <v>33</v>
      </c>
      <c r="AX851" s="14" t="s">
        <v>72</v>
      </c>
      <c r="AY851" s="253" t="s">
        <v>129</v>
      </c>
    </row>
    <row r="852" s="15" customFormat="1">
      <c r="A852" s="15"/>
      <c r="B852" s="254"/>
      <c r="C852" s="255"/>
      <c r="D852" s="226" t="s">
        <v>142</v>
      </c>
      <c r="E852" s="256" t="s">
        <v>19</v>
      </c>
      <c r="F852" s="257" t="s">
        <v>144</v>
      </c>
      <c r="G852" s="255"/>
      <c r="H852" s="258">
        <v>3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64" t="s">
        <v>142</v>
      </c>
      <c r="AU852" s="264" t="s">
        <v>81</v>
      </c>
      <c r="AV852" s="15" t="s">
        <v>145</v>
      </c>
      <c r="AW852" s="15" t="s">
        <v>33</v>
      </c>
      <c r="AX852" s="15" t="s">
        <v>79</v>
      </c>
      <c r="AY852" s="264" t="s">
        <v>129</v>
      </c>
    </row>
    <row r="853" s="2" customFormat="1" ht="16.5" customHeight="1">
      <c r="A853" s="39"/>
      <c r="B853" s="40"/>
      <c r="C853" s="213" t="s">
        <v>899</v>
      </c>
      <c r="D853" s="213" t="s">
        <v>132</v>
      </c>
      <c r="E853" s="214" t="s">
        <v>900</v>
      </c>
      <c r="F853" s="215" t="s">
        <v>901</v>
      </c>
      <c r="G853" s="216" t="s">
        <v>440</v>
      </c>
      <c r="H853" s="217">
        <v>10</v>
      </c>
      <c r="I853" s="218"/>
      <c r="J853" s="219">
        <f>ROUND(I853*H853,2)</f>
        <v>0</v>
      </c>
      <c r="K853" s="215" t="s">
        <v>19</v>
      </c>
      <c r="L853" s="45"/>
      <c r="M853" s="220" t="s">
        <v>19</v>
      </c>
      <c r="N853" s="221" t="s">
        <v>43</v>
      </c>
      <c r="O853" s="85"/>
      <c r="P853" s="222">
        <f>O853*H853</f>
        <v>0</v>
      </c>
      <c r="Q853" s="222">
        <v>0</v>
      </c>
      <c r="R853" s="222">
        <f>Q853*H853</f>
        <v>0</v>
      </c>
      <c r="S853" s="222">
        <v>0</v>
      </c>
      <c r="T853" s="223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24" t="s">
        <v>691</v>
      </c>
      <c r="AT853" s="224" t="s">
        <v>132</v>
      </c>
      <c r="AU853" s="224" t="s">
        <v>81</v>
      </c>
      <c r="AY853" s="18" t="s">
        <v>129</v>
      </c>
      <c r="BE853" s="225">
        <f>IF(N853="základní",J853,0)</f>
        <v>0</v>
      </c>
      <c r="BF853" s="225">
        <f>IF(N853="snížená",J853,0)</f>
        <v>0</v>
      </c>
      <c r="BG853" s="225">
        <f>IF(N853="zákl. přenesená",J853,0)</f>
        <v>0</v>
      </c>
      <c r="BH853" s="225">
        <f>IF(N853="sníž. přenesená",J853,0)</f>
        <v>0</v>
      </c>
      <c r="BI853" s="225">
        <f>IF(N853="nulová",J853,0)</f>
        <v>0</v>
      </c>
      <c r="BJ853" s="18" t="s">
        <v>79</v>
      </c>
      <c r="BK853" s="225">
        <f>ROUND(I853*H853,2)</f>
        <v>0</v>
      </c>
      <c r="BL853" s="18" t="s">
        <v>691</v>
      </c>
      <c r="BM853" s="224" t="s">
        <v>902</v>
      </c>
    </row>
    <row r="854" s="2" customFormat="1">
      <c r="A854" s="39"/>
      <c r="B854" s="40"/>
      <c r="C854" s="41"/>
      <c r="D854" s="226" t="s">
        <v>139</v>
      </c>
      <c r="E854" s="41"/>
      <c r="F854" s="227" t="s">
        <v>901</v>
      </c>
      <c r="G854" s="41"/>
      <c r="H854" s="41"/>
      <c r="I854" s="228"/>
      <c r="J854" s="41"/>
      <c r="K854" s="41"/>
      <c r="L854" s="45"/>
      <c r="M854" s="229"/>
      <c r="N854" s="230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139</v>
      </c>
      <c r="AU854" s="18" t="s">
        <v>81</v>
      </c>
    </row>
    <row r="855" s="13" customFormat="1">
      <c r="A855" s="13"/>
      <c r="B855" s="233"/>
      <c r="C855" s="234"/>
      <c r="D855" s="226" t="s">
        <v>142</v>
      </c>
      <c r="E855" s="235" t="s">
        <v>19</v>
      </c>
      <c r="F855" s="236" t="s">
        <v>898</v>
      </c>
      <c r="G855" s="234"/>
      <c r="H855" s="235" t="s">
        <v>19</v>
      </c>
      <c r="I855" s="237"/>
      <c r="J855" s="234"/>
      <c r="K855" s="234"/>
      <c r="L855" s="238"/>
      <c r="M855" s="239"/>
      <c r="N855" s="240"/>
      <c r="O855" s="240"/>
      <c r="P855" s="240"/>
      <c r="Q855" s="240"/>
      <c r="R855" s="240"/>
      <c r="S855" s="240"/>
      <c r="T855" s="24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2" t="s">
        <v>142</v>
      </c>
      <c r="AU855" s="242" t="s">
        <v>81</v>
      </c>
      <c r="AV855" s="13" t="s">
        <v>79</v>
      </c>
      <c r="AW855" s="13" t="s">
        <v>33</v>
      </c>
      <c r="AX855" s="13" t="s">
        <v>72</v>
      </c>
      <c r="AY855" s="242" t="s">
        <v>129</v>
      </c>
    </row>
    <row r="856" s="13" customFormat="1">
      <c r="A856" s="13"/>
      <c r="B856" s="233"/>
      <c r="C856" s="234"/>
      <c r="D856" s="226" t="s">
        <v>142</v>
      </c>
      <c r="E856" s="235" t="s">
        <v>19</v>
      </c>
      <c r="F856" s="236" t="s">
        <v>356</v>
      </c>
      <c r="G856" s="234"/>
      <c r="H856" s="235" t="s">
        <v>19</v>
      </c>
      <c r="I856" s="237"/>
      <c r="J856" s="234"/>
      <c r="K856" s="234"/>
      <c r="L856" s="238"/>
      <c r="M856" s="239"/>
      <c r="N856" s="240"/>
      <c r="O856" s="240"/>
      <c r="P856" s="240"/>
      <c r="Q856" s="240"/>
      <c r="R856" s="240"/>
      <c r="S856" s="240"/>
      <c r="T856" s="241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2" t="s">
        <v>142</v>
      </c>
      <c r="AU856" s="242" t="s">
        <v>81</v>
      </c>
      <c r="AV856" s="13" t="s">
        <v>79</v>
      </c>
      <c r="AW856" s="13" t="s">
        <v>33</v>
      </c>
      <c r="AX856" s="13" t="s">
        <v>72</v>
      </c>
      <c r="AY856" s="242" t="s">
        <v>129</v>
      </c>
    </row>
    <row r="857" s="14" customFormat="1">
      <c r="A857" s="14"/>
      <c r="B857" s="243"/>
      <c r="C857" s="244"/>
      <c r="D857" s="226" t="s">
        <v>142</v>
      </c>
      <c r="E857" s="245" t="s">
        <v>19</v>
      </c>
      <c r="F857" s="246" t="s">
        <v>903</v>
      </c>
      <c r="G857" s="244"/>
      <c r="H857" s="247">
        <v>10</v>
      </c>
      <c r="I857" s="248"/>
      <c r="J857" s="244"/>
      <c r="K857" s="244"/>
      <c r="L857" s="249"/>
      <c r="M857" s="250"/>
      <c r="N857" s="251"/>
      <c r="O857" s="251"/>
      <c r="P857" s="251"/>
      <c r="Q857" s="251"/>
      <c r="R857" s="251"/>
      <c r="S857" s="251"/>
      <c r="T857" s="252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3" t="s">
        <v>142</v>
      </c>
      <c r="AU857" s="253" t="s">
        <v>81</v>
      </c>
      <c r="AV857" s="14" t="s">
        <v>81</v>
      </c>
      <c r="AW857" s="14" t="s">
        <v>33</v>
      </c>
      <c r="AX857" s="14" t="s">
        <v>72</v>
      </c>
      <c r="AY857" s="253" t="s">
        <v>129</v>
      </c>
    </row>
    <row r="858" s="15" customFormat="1">
      <c r="A858" s="15"/>
      <c r="B858" s="254"/>
      <c r="C858" s="255"/>
      <c r="D858" s="226" t="s">
        <v>142</v>
      </c>
      <c r="E858" s="256" t="s">
        <v>19</v>
      </c>
      <c r="F858" s="257" t="s">
        <v>144</v>
      </c>
      <c r="G858" s="255"/>
      <c r="H858" s="258">
        <v>10</v>
      </c>
      <c r="I858" s="259"/>
      <c r="J858" s="255"/>
      <c r="K858" s="255"/>
      <c r="L858" s="260"/>
      <c r="M858" s="261"/>
      <c r="N858" s="262"/>
      <c r="O858" s="262"/>
      <c r="P858" s="262"/>
      <c r="Q858" s="262"/>
      <c r="R858" s="262"/>
      <c r="S858" s="262"/>
      <c r="T858" s="263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4" t="s">
        <v>142</v>
      </c>
      <c r="AU858" s="264" t="s">
        <v>81</v>
      </c>
      <c r="AV858" s="15" t="s">
        <v>145</v>
      </c>
      <c r="AW858" s="15" t="s">
        <v>33</v>
      </c>
      <c r="AX858" s="15" t="s">
        <v>79</v>
      </c>
      <c r="AY858" s="264" t="s">
        <v>129</v>
      </c>
    </row>
    <row r="859" s="2" customFormat="1" ht="16.5" customHeight="1">
      <c r="A859" s="39"/>
      <c r="B859" s="40"/>
      <c r="C859" s="213" t="s">
        <v>904</v>
      </c>
      <c r="D859" s="213" t="s">
        <v>132</v>
      </c>
      <c r="E859" s="214" t="s">
        <v>905</v>
      </c>
      <c r="F859" s="215" t="s">
        <v>906</v>
      </c>
      <c r="G859" s="216" t="s">
        <v>327</v>
      </c>
      <c r="H859" s="217">
        <v>6</v>
      </c>
      <c r="I859" s="218"/>
      <c r="J859" s="219">
        <f>ROUND(I859*H859,2)</f>
        <v>0</v>
      </c>
      <c r="K859" s="215" t="s">
        <v>19</v>
      </c>
      <c r="L859" s="45"/>
      <c r="M859" s="220" t="s">
        <v>19</v>
      </c>
      <c r="N859" s="221" t="s">
        <v>43</v>
      </c>
      <c r="O859" s="85"/>
      <c r="P859" s="222">
        <f>O859*H859</f>
        <v>0</v>
      </c>
      <c r="Q859" s="222">
        <v>0</v>
      </c>
      <c r="R859" s="222">
        <f>Q859*H859</f>
        <v>0</v>
      </c>
      <c r="S859" s="222">
        <v>0</v>
      </c>
      <c r="T859" s="223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24" t="s">
        <v>691</v>
      </c>
      <c r="AT859" s="224" t="s">
        <v>132</v>
      </c>
      <c r="AU859" s="224" t="s">
        <v>81</v>
      </c>
      <c r="AY859" s="18" t="s">
        <v>129</v>
      </c>
      <c r="BE859" s="225">
        <f>IF(N859="základní",J859,0)</f>
        <v>0</v>
      </c>
      <c r="BF859" s="225">
        <f>IF(N859="snížená",J859,0)</f>
        <v>0</v>
      </c>
      <c r="BG859" s="225">
        <f>IF(N859="zákl. přenesená",J859,0)</f>
        <v>0</v>
      </c>
      <c r="BH859" s="225">
        <f>IF(N859="sníž. přenesená",J859,0)</f>
        <v>0</v>
      </c>
      <c r="BI859" s="225">
        <f>IF(N859="nulová",J859,0)</f>
        <v>0</v>
      </c>
      <c r="BJ859" s="18" t="s">
        <v>79</v>
      </c>
      <c r="BK859" s="225">
        <f>ROUND(I859*H859,2)</f>
        <v>0</v>
      </c>
      <c r="BL859" s="18" t="s">
        <v>691</v>
      </c>
      <c r="BM859" s="224" t="s">
        <v>907</v>
      </c>
    </row>
    <row r="860" s="2" customFormat="1">
      <c r="A860" s="39"/>
      <c r="B860" s="40"/>
      <c r="C860" s="41"/>
      <c r="D860" s="226" t="s">
        <v>139</v>
      </c>
      <c r="E860" s="41"/>
      <c r="F860" s="227" t="s">
        <v>906</v>
      </c>
      <c r="G860" s="41"/>
      <c r="H860" s="41"/>
      <c r="I860" s="228"/>
      <c r="J860" s="41"/>
      <c r="K860" s="41"/>
      <c r="L860" s="45"/>
      <c r="M860" s="229"/>
      <c r="N860" s="230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139</v>
      </c>
      <c r="AU860" s="18" t="s">
        <v>81</v>
      </c>
    </row>
    <row r="861" s="13" customFormat="1">
      <c r="A861" s="13"/>
      <c r="B861" s="233"/>
      <c r="C861" s="234"/>
      <c r="D861" s="226" t="s">
        <v>142</v>
      </c>
      <c r="E861" s="235" t="s">
        <v>19</v>
      </c>
      <c r="F861" s="236" t="s">
        <v>898</v>
      </c>
      <c r="G861" s="234"/>
      <c r="H861" s="235" t="s">
        <v>19</v>
      </c>
      <c r="I861" s="237"/>
      <c r="J861" s="234"/>
      <c r="K861" s="234"/>
      <c r="L861" s="238"/>
      <c r="M861" s="239"/>
      <c r="N861" s="240"/>
      <c r="O861" s="240"/>
      <c r="P861" s="240"/>
      <c r="Q861" s="240"/>
      <c r="R861" s="240"/>
      <c r="S861" s="240"/>
      <c r="T861" s="241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2" t="s">
        <v>142</v>
      </c>
      <c r="AU861" s="242" t="s">
        <v>81</v>
      </c>
      <c r="AV861" s="13" t="s">
        <v>79</v>
      </c>
      <c r="AW861" s="13" t="s">
        <v>33</v>
      </c>
      <c r="AX861" s="13" t="s">
        <v>72</v>
      </c>
      <c r="AY861" s="242" t="s">
        <v>129</v>
      </c>
    </row>
    <row r="862" s="13" customFormat="1">
      <c r="A862" s="13"/>
      <c r="B862" s="233"/>
      <c r="C862" s="234"/>
      <c r="D862" s="226" t="s">
        <v>142</v>
      </c>
      <c r="E862" s="235" t="s">
        <v>19</v>
      </c>
      <c r="F862" s="236" t="s">
        <v>356</v>
      </c>
      <c r="G862" s="234"/>
      <c r="H862" s="235" t="s">
        <v>19</v>
      </c>
      <c r="I862" s="237"/>
      <c r="J862" s="234"/>
      <c r="K862" s="234"/>
      <c r="L862" s="238"/>
      <c r="M862" s="239"/>
      <c r="N862" s="240"/>
      <c r="O862" s="240"/>
      <c r="P862" s="240"/>
      <c r="Q862" s="240"/>
      <c r="R862" s="240"/>
      <c r="S862" s="240"/>
      <c r="T862" s="24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2" t="s">
        <v>142</v>
      </c>
      <c r="AU862" s="242" t="s">
        <v>81</v>
      </c>
      <c r="AV862" s="13" t="s">
        <v>79</v>
      </c>
      <c r="AW862" s="13" t="s">
        <v>33</v>
      </c>
      <c r="AX862" s="13" t="s">
        <v>72</v>
      </c>
      <c r="AY862" s="242" t="s">
        <v>129</v>
      </c>
    </row>
    <row r="863" s="14" customFormat="1">
      <c r="A863" s="14"/>
      <c r="B863" s="243"/>
      <c r="C863" s="244"/>
      <c r="D863" s="226" t="s">
        <v>142</v>
      </c>
      <c r="E863" s="245" t="s">
        <v>19</v>
      </c>
      <c r="F863" s="246" t="s">
        <v>373</v>
      </c>
      <c r="G863" s="244"/>
      <c r="H863" s="247">
        <v>6</v>
      </c>
      <c r="I863" s="248"/>
      <c r="J863" s="244"/>
      <c r="K863" s="244"/>
      <c r="L863" s="249"/>
      <c r="M863" s="250"/>
      <c r="N863" s="251"/>
      <c r="O863" s="251"/>
      <c r="P863" s="251"/>
      <c r="Q863" s="251"/>
      <c r="R863" s="251"/>
      <c r="S863" s="251"/>
      <c r="T863" s="25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3" t="s">
        <v>142</v>
      </c>
      <c r="AU863" s="253" t="s">
        <v>81</v>
      </c>
      <c r="AV863" s="14" t="s">
        <v>81</v>
      </c>
      <c r="AW863" s="14" t="s">
        <v>33</v>
      </c>
      <c r="AX863" s="14" t="s">
        <v>72</v>
      </c>
      <c r="AY863" s="253" t="s">
        <v>129</v>
      </c>
    </row>
    <row r="864" s="15" customFormat="1">
      <c r="A864" s="15"/>
      <c r="B864" s="254"/>
      <c r="C864" s="255"/>
      <c r="D864" s="226" t="s">
        <v>142</v>
      </c>
      <c r="E864" s="256" t="s">
        <v>19</v>
      </c>
      <c r="F864" s="257" t="s">
        <v>144</v>
      </c>
      <c r="G864" s="255"/>
      <c r="H864" s="258">
        <v>6</v>
      </c>
      <c r="I864" s="259"/>
      <c r="J864" s="255"/>
      <c r="K864" s="255"/>
      <c r="L864" s="260"/>
      <c r="M864" s="280"/>
      <c r="N864" s="281"/>
      <c r="O864" s="281"/>
      <c r="P864" s="281"/>
      <c r="Q864" s="281"/>
      <c r="R864" s="281"/>
      <c r="S864" s="281"/>
      <c r="T864" s="282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64" t="s">
        <v>142</v>
      </c>
      <c r="AU864" s="264" t="s">
        <v>81</v>
      </c>
      <c r="AV864" s="15" t="s">
        <v>145</v>
      </c>
      <c r="AW864" s="15" t="s">
        <v>33</v>
      </c>
      <c r="AX864" s="15" t="s">
        <v>79</v>
      </c>
      <c r="AY864" s="264" t="s">
        <v>129</v>
      </c>
    </row>
    <row r="865" s="2" customFormat="1" ht="6.96" customHeight="1">
      <c r="A865" s="39"/>
      <c r="B865" s="60"/>
      <c r="C865" s="61"/>
      <c r="D865" s="61"/>
      <c r="E865" s="61"/>
      <c r="F865" s="61"/>
      <c r="G865" s="61"/>
      <c r="H865" s="61"/>
      <c r="I865" s="61"/>
      <c r="J865" s="61"/>
      <c r="K865" s="61"/>
      <c r="L865" s="45"/>
      <c r="M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</row>
  </sheetData>
  <sheetProtection sheet="1" autoFilter="0" formatColumns="0" formatRows="0" objects="1" scenarios="1" spinCount="100000" saltValue="tp1i5XKrzkp0uGmj/+wE5QIg+LusWijzgRx9YUMzhNwR/xh1WBtOrInr4ONDpxZSEiht6iB/pU8Sek/WCveMnQ==" hashValue="3+rM8fsE6lh1lti5WzR99VPE6cVmfDN0sNVuo07KrnREpg+wi273UBjvfk1VFT1wG1JVU/DhpQAt/00zNP1U6w==" algorithmName="SHA-512" password="CC35"/>
  <autoFilter ref="C103:K8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hyperlinks>
    <hyperlink ref="F109" r:id="rId1" display="https://podminky.urs.cz/item/CS_URS_2022_02/121112003"/>
    <hyperlink ref="F116" r:id="rId2" display="https://podminky.urs.cz/item/CS_URS_2022_02/132212331"/>
    <hyperlink ref="F123" r:id="rId3" display="https://podminky.urs.cz/item/CS_URS_2022_02/133112811"/>
    <hyperlink ref="F130" r:id="rId4" display="https://podminky.urs.cz/item/CS_URS_2022_02/133212811"/>
    <hyperlink ref="F137" r:id="rId5" display="https://podminky.urs.cz/item/CS_URS_2022_02/162751117"/>
    <hyperlink ref="F143" r:id="rId6" display="https://podminky.urs.cz/item/CS_URS_2022_02/162751119"/>
    <hyperlink ref="F148" r:id="rId7" display="https://podminky.urs.cz/item/CS_URS_2022_02/171251201"/>
    <hyperlink ref="F151" r:id="rId8" display="https://podminky.urs.cz/item/CS_URS_2022_02/171201221"/>
    <hyperlink ref="F156" r:id="rId9" display="https://podminky.urs.cz/item/CS_URS_2022_02/174111101"/>
    <hyperlink ref="F167" r:id="rId10" display="https://podminky.urs.cz/item/CS_URS_2022_02/174111109"/>
    <hyperlink ref="F170" r:id="rId11" display="https://podminky.urs.cz/item/CS_URS_2022_02/174211101"/>
    <hyperlink ref="F177" r:id="rId12" display="https://podminky.urs.cz/item/CS_URS_2022_02/181311103"/>
    <hyperlink ref="F185" r:id="rId13" display="https://podminky.urs.cz/item/CS_URS_2022_02/181411131"/>
    <hyperlink ref="F197" r:id="rId14" display="https://podminky.urs.cz/item/CS_URS_2022_02/181912112"/>
    <hyperlink ref="F207" r:id="rId15" display="https://podminky.urs.cz/item/CS_URS_2022_02/310236241"/>
    <hyperlink ref="F215" r:id="rId16" display="https://podminky.urs.cz/item/CS_URS_2022_02/310237241"/>
    <hyperlink ref="F221" r:id="rId17" display="https://podminky.urs.cz/item/CS_URS_2022_02/310237261"/>
    <hyperlink ref="F227" r:id="rId18" display="https://podminky.urs.cz/item/CS_URS_2022_02/310321111"/>
    <hyperlink ref="F241" r:id="rId19" display="https://podminky.urs.cz/item/CS_URS_2022_02/340236212"/>
    <hyperlink ref="F254" r:id="rId20" display="https://podminky.urs.cz/item/CS_URS_2022_02/346244811"/>
    <hyperlink ref="F263" r:id="rId21" display="https://podminky.urs.cz/item/CS_URS_2022_02/411386621"/>
    <hyperlink ref="F279" r:id="rId22" display="https://podminky.urs.cz/item/CS_URS_2022_02/451572111"/>
    <hyperlink ref="F295" r:id="rId23" display="https://podminky.urs.cz/item/CS_URS_2022_02/611315222"/>
    <hyperlink ref="F311" r:id="rId24" display="https://podminky.urs.cz/item/CS_URS_2022_02/612315212"/>
    <hyperlink ref="F319" r:id="rId25" display="https://podminky.urs.cz/item/CS_URS_2022_02/612315222"/>
    <hyperlink ref="F342" r:id="rId26" display="https://podminky.urs.cz/item/CS_URS_2022_02/871263121"/>
    <hyperlink ref="F354" r:id="rId27" display="https://podminky.urs.cz/item/CS_URS_2022_02/871393121"/>
    <hyperlink ref="F366" r:id="rId28" display="https://podminky.urs.cz/item/CS_URS_2022_02/899722114"/>
    <hyperlink ref="F385" r:id="rId29" display="https://podminky.urs.cz/item/CS_URS_2022_02/949101111"/>
    <hyperlink ref="F393" r:id="rId30" display="https://podminky.urs.cz/item/CS_URS_2022_02/952901111"/>
    <hyperlink ref="F398" r:id="rId31" display="https://podminky.urs.cz/item/CS_URS_2022_02/971033331"/>
    <hyperlink ref="F411" r:id="rId32" display="https://podminky.urs.cz/item/CS_URS_2022_02/971033341"/>
    <hyperlink ref="F419" r:id="rId33" display="https://podminky.urs.cz/item/CS_URS_2022_02/971033431"/>
    <hyperlink ref="F428" r:id="rId34" display="https://podminky.urs.cz/item/CS_URS_2022_02/971052441"/>
    <hyperlink ref="F434" r:id="rId35" display="https://podminky.urs.cz/item/CS_URS_2022_02/971052461"/>
    <hyperlink ref="F440" r:id="rId36" display="https://podminky.urs.cz/item/CS_URS_2022_02/977151124"/>
    <hyperlink ref="F446" r:id="rId37" display="https://podminky.urs.cz/item/CS_URS_2022_02/977151127"/>
    <hyperlink ref="F469" r:id="rId38" display="https://podminky.urs.cz/item/CS_URS_2022_02/985131311"/>
    <hyperlink ref="F480" r:id="rId39" display="https://podminky.urs.cz/item/CS_URS_2022_02/985139111"/>
    <hyperlink ref="F485" r:id="rId40" display="https://podminky.urs.cz/item/CS_URS_2022_02/985311111"/>
    <hyperlink ref="F492" r:id="rId41" display="https://podminky.urs.cz/item/CS_URS_2022_02/985311112"/>
    <hyperlink ref="F498" r:id="rId42" display="https://podminky.urs.cz/item/CS_URS_2022_02/985311911"/>
    <hyperlink ref="F503" r:id="rId43" display="https://podminky.urs.cz/item/CS_URS_2022_02/985321111"/>
    <hyperlink ref="F509" r:id="rId44" display="https://podminky.urs.cz/item/CS_URS_2022_02/985321911"/>
    <hyperlink ref="F512" r:id="rId45" display="https://podminky.urs.cz/item/CS_URS_2022_02/985323111"/>
    <hyperlink ref="F518" r:id="rId46" display="https://podminky.urs.cz/item/CS_URS_2022_02/985323911"/>
    <hyperlink ref="F527" r:id="rId47" display="https://podminky.urs.cz/item/CS_URS_2022_02/997013214"/>
    <hyperlink ref="F530" r:id="rId48" display="https://podminky.urs.cz/item/CS_URS_2022_02/997013501"/>
    <hyperlink ref="F533" r:id="rId49" display="https://podminky.urs.cz/item/CS_URS_2022_02/997013509"/>
    <hyperlink ref="F537" r:id="rId50" display="https://podminky.urs.cz/item/CS_URS_2022_02/997013602"/>
    <hyperlink ref="F542" r:id="rId51" display="https://podminky.urs.cz/item/CS_URS_2022_02/997013603"/>
    <hyperlink ref="F547" r:id="rId52" display="https://podminky.urs.cz/item/CS_URS_2022_02/997013631"/>
    <hyperlink ref="F552" r:id="rId53" display="https://podminky.urs.cz/item/CS_URS_2022_02/997013814"/>
    <hyperlink ref="F558" r:id="rId54" display="https://podminky.urs.cz/item/CS_URS_2022_02/998018003"/>
    <hyperlink ref="F563" r:id="rId55" display="https://podminky.urs.cz/item/CS_URS_2022_02/711112001"/>
    <hyperlink ref="F577" r:id="rId56" display="https://podminky.urs.cz/item/CS_URS_2022_02/711131821"/>
    <hyperlink ref="F586" r:id="rId57" display="https://podminky.urs.cz/item/CS_URS_2022_02/711142559"/>
    <hyperlink ref="F600" r:id="rId58" display="https://podminky.urs.cz/item/CS_URS_2022_02/998711101"/>
    <hyperlink ref="F603" r:id="rId59" display="https://podminky.urs.cz/item/CS_URS_2022_02/998711181"/>
    <hyperlink ref="F627" r:id="rId60" display="https://podminky.urs.cz/item/CS_URS_2022_02/998713203"/>
    <hyperlink ref="F631" r:id="rId61" display="https://podminky.urs.cz/item/CS_URS_2022_02/763101824"/>
    <hyperlink ref="F644" r:id="rId62" display="https://podminky.urs.cz/item/CS_URS_2022_02/998763202"/>
    <hyperlink ref="F656" r:id="rId63" display="https://podminky.urs.cz/item/CS_URS_2022_02/998766203"/>
    <hyperlink ref="F660" r:id="rId64" display="https://podminky.urs.cz/item/CS_URS_2022_02/767581801"/>
    <hyperlink ref="F681" r:id="rId65" display="https://podminky.urs.cz/item/CS_URS_2022_02/767582800"/>
    <hyperlink ref="F702" r:id="rId66" display="https://podminky.urs.cz/item/CS_URS_2022_02/767584151"/>
    <hyperlink ref="F729" r:id="rId67" display="https://podminky.urs.cz/item/CS_URS_2022_02/998767103"/>
    <hyperlink ref="F732" r:id="rId68" display="https://podminky.urs.cz/item/CS_URS_2022_02/998767181"/>
    <hyperlink ref="F751" r:id="rId69" display="https://podminky.urs.cz/item/CS_URS_2022_02/998776203"/>
    <hyperlink ref="F755" r:id="rId70" display="https://podminky.urs.cz/item/CS_URS_2022_02/784181101"/>
    <hyperlink ref="F795" r:id="rId71" display="https://podminky.urs.cz/item/CS_URS_2022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POTRUBNÍ POŠTA V AREÁLU NEMOCNICE VE FRÝDKU - MÍSTKU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tr">
        <f>IF('Rekapitulace stavby'!AN10="","",'Rekapitulace stavby'!AN10)</f>
        <v/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Nemocnice ve Frýdku - Místku, p.o.</v>
      </c>
      <c r="F17" s="39"/>
      <c r="G17" s="39"/>
      <c r="H17" s="39"/>
      <c r="I17" s="143" t="s">
        <v>28</v>
      </c>
      <c r="J17" s="134" t="str">
        <f>IF('Rekapitulace stavby'!AN11="","",'Rekapitulace stavby'!AN11)</f>
        <v/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>Forsing projekt s.r.o.</v>
      </c>
      <c r="F23" s="39"/>
      <c r="G23" s="39"/>
      <c r="H23" s="39"/>
      <c r="I23" s="143" t="s">
        <v>28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Jindřich Jansa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ROUND((SUM(BE94:BE193)),  2)</f>
        <v>0</v>
      </c>
      <c r="G35" s="39"/>
      <c r="H35" s="39"/>
      <c r="I35" s="158">
        <v>0.20999999999999999</v>
      </c>
      <c r="J35" s="157">
        <f>ROUND(((SUM(BE94:BE193))*I35),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ROUND((SUM(BF94:BF193)),  2)</f>
        <v>0</v>
      </c>
      <c r="G36" s="39"/>
      <c r="H36" s="39"/>
      <c r="I36" s="158">
        <v>0.14999999999999999</v>
      </c>
      <c r="J36" s="157">
        <f>ROUND(((SUM(BF94:BF193))*I36),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ROUND((SUM(BG94:BG193)),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ROUND((SUM(BH94:BH193)),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ROUND((SUM(BI94:BI193)),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POTRUBNÍ POŠTA V AREÁLU NEMOCNICE VE FRÝDKU - MÍSTKU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1.A-002 - Etapa 1.A - Elektrická požární signalizace, nouzový zvukový systém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22. 9. 2022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105</v>
      </c>
      <c r="D61" s="172"/>
      <c r="E61" s="172"/>
      <c r="F61" s="172"/>
      <c r="G61" s="172"/>
      <c r="H61" s="172"/>
      <c r="I61" s="172"/>
      <c r="J61" s="173" t="s">
        <v>106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107</v>
      </c>
    </row>
    <row r="64" s="9" customFormat="1" ht="24.96" customHeight="1">
      <c r="A64" s="9"/>
      <c r="B64" s="175"/>
      <c r="C64" s="176"/>
      <c r="D64" s="177" t="s">
        <v>909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910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5"/>
      <c r="C66" s="176"/>
      <c r="D66" s="177" t="s">
        <v>911</v>
      </c>
      <c r="E66" s="178"/>
      <c r="F66" s="178"/>
      <c r="G66" s="178"/>
      <c r="H66" s="178"/>
      <c r="I66" s="178"/>
      <c r="J66" s="179">
        <f>J135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5"/>
      <c r="C67" s="176"/>
      <c r="D67" s="177" t="s">
        <v>912</v>
      </c>
      <c r="E67" s="178"/>
      <c r="F67" s="178"/>
      <c r="G67" s="178"/>
      <c r="H67" s="178"/>
      <c r="I67" s="178"/>
      <c r="J67" s="179">
        <f>J148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5"/>
      <c r="C68" s="176"/>
      <c r="D68" s="177" t="s">
        <v>913</v>
      </c>
      <c r="E68" s="178"/>
      <c r="F68" s="178"/>
      <c r="G68" s="178"/>
      <c r="H68" s="178"/>
      <c r="I68" s="178"/>
      <c r="J68" s="179">
        <f>J157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5"/>
      <c r="C69" s="176"/>
      <c r="D69" s="177" t="s">
        <v>914</v>
      </c>
      <c r="E69" s="178"/>
      <c r="F69" s="178"/>
      <c r="G69" s="178"/>
      <c r="H69" s="178"/>
      <c r="I69" s="178"/>
      <c r="J69" s="179">
        <f>J170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915</v>
      </c>
      <c r="E70" s="178"/>
      <c r="F70" s="178"/>
      <c r="G70" s="178"/>
      <c r="H70" s="178"/>
      <c r="I70" s="178"/>
      <c r="J70" s="179">
        <f>J185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5"/>
      <c r="C71" s="176"/>
      <c r="D71" s="177" t="s">
        <v>916</v>
      </c>
      <c r="E71" s="178"/>
      <c r="F71" s="178"/>
      <c r="G71" s="178"/>
      <c r="H71" s="178"/>
      <c r="I71" s="178"/>
      <c r="J71" s="179">
        <f>J188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917</v>
      </c>
      <c r="E72" s="178"/>
      <c r="F72" s="178"/>
      <c r="G72" s="178"/>
      <c r="H72" s="178"/>
      <c r="I72" s="178"/>
      <c r="J72" s="179">
        <f>J191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POTRUBNÍ POŠTA V AREÁLU NEMOCNICE VE FRÝDKU - MÍSTKU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100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101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102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1.A-002 - Etapa 1.A - Elektrická požární signalizace, nouzový zvukový systém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22. 9. 2022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Nemocnice ve Frýdku - Místku, p.o.</v>
      </c>
      <c r="G90" s="41"/>
      <c r="H90" s="41"/>
      <c r="I90" s="33" t="s">
        <v>31</v>
      </c>
      <c r="J90" s="37" t="str">
        <f>E23</f>
        <v>Forsing projekt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Jindřich Jansa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114</v>
      </c>
      <c r="D93" s="189" t="s">
        <v>57</v>
      </c>
      <c r="E93" s="189" t="s">
        <v>53</v>
      </c>
      <c r="F93" s="189" t="s">
        <v>54</v>
      </c>
      <c r="G93" s="189" t="s">
        <v>115</v>
      </c>
      <c r="H93" s="189" t="s">
        <v>116</v>
      </c>
      <c r="I93" s="189" t="s">
        <v>117</v>
      </c>
      <c r="J93" s="189" t="s">
        <v>106</v>
      </c>
      <c r="K93" s="190" t="s">
        <v>118</v>
      </c>
      <c r="L93" s="191"/>
      <c r="M93" s="93" t="s">
        <v>19</v>
      </c>
      <c r="N93" s="94" t="s">
        <v>42</v>
      </c>
      <c r="O93" s="94" t="s">
        <v>119</v>
      </c>
      <c r="P93" s="94" t="s">
        <v>120</v>
      </c>
      <c r="Q93" s="94" t="s">
        <v>121</v>
      </c>
      <c r="R93" s="94" t="s">
        <v>122</v>
      </c>
      <c r="S93" s="94" t="s">
        <v>123</v>
      </c>
      <c r="T93" s="95" t="s">
        <v>124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125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P95+P116+P135+P148+P157+P170+P185+P188+P191</f>
        <v>0</v>
      </c>
      <c r="Q94" s="97"/>
      <c r="R94" s="194">
        <f>R95+R116+R135+R148+R157+R170+R185+R188+R191</f>
        <v>0</v>
      </c>
      <c r="S94" s="97"/>
      <c r="T94" s="195">
        <f>T95+T116+T135+T148+T157+T170+T185+T188+T191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107</v>
      </c>
      <c r="BK94" s="196">
        <f>BK95+BK116+BK135+BK148+BK157+BK170+BK185+BK188+BK191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918</v>
      </c>
      <c r="F95" s="200" t="s">
        <v>919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SUM(P96:P115)</f>
        <v>0</v>
      </c>
      <c r="Q95" s="205"/>
      <c r="R95" s="206">
        <f>SUM(R96:R115)</f>
        <v>0</v>
      </c>
      <c r="S95" s="205"/>
      <c r="T95" s="207">
        <f>SUM(T96:T115)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129</v>
      </c>
      <c r="BK95" s="210">
        <f>SUM(BK96:BK115)</f>
        <v>0</v>
      </c>
    </row>
    <row r="96" s="2" customFormat="1" ht="16.5" customHeight="1">
      <c r="A96" s="39"/>
      <c r="B96" s="40"/>
      <c r="C96" s="213" t="s">
        <v>79</v>
      </c>
      <c r="D96" s="213" t="s">
        <v>132</v>
      </c>
      <c r="E96" s="214" t="s">
        <v>920</v>
      </c>
      <c r="F96" s="215" t="s">
        <v>921</v>
      </c>
      <c r="G96" s="216" t="s">
        <v>922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145</v>
      </c>
      <c r="AT96" s="224" t="s">
        <v>132</v>
      </c>
      <c r="AU96" s="224" t="s">
        <v>79</v>
      </c>
      <c r="AY96" s="18" t="s">
        <v>129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145</v>
      </c>
      <c r="BM96" s="224" t="s">
        <v>81</v>
      </c>
    </row>
    <row r="97" s="2" customFormat="1">
      <c r="A97" s="39"/>
      <c r="B97" s="40"/>
      <c r="C97" s="41"/>
      <c r="D97" s="226" t="s">
        <v>139</v>
      </c>
      <c r="E97" s="41"/>
      <c r="F97" s="227" t="s">
        <v>921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79</v>
      </c>
    </row>
    <row r="98" s="2" customFormat="1" ht="16.5" customHeight="1">
      <c r="A98" s="39"/>
      <c r="B98" s="40"/>
      <c r="C98" s="213" t="s">
        <v>81</v>
      </c>
      <c r="D98" s="213" t="s">
        <v>132</v>
      </c>
      <c r="E98" s="214" t="s">
        <v>923</v>
      </c>
      <c r="F98" s="215" t="s">
        <v>924</v>
      </c>
      <c r="G98" s="216" t="s">
        <v>922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145</v>
      </c>
      <c r="AT98" s="224" t="s">
        <v>132</v>
      </c>
      <c r="AU98" s="224" t="s">
        <v>79</v>
      </c>
      <c r="AY98" s="18" t="s">
        <v>129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145</v>
      </c>
      <c r="BM98" s="224" t="s">
        <v>145</v>
      </c>
    </row>
    <row r="99" s="2" customFormat="1">
      <c r="A99" s="39"/>
      <c r="B99" s="40"/>
      <c r="C99" s="41"/>
      <c r="D99" s="226" t="s">
        <v>139</v>
      </c>
      <c r="E99" s="41"/>
      <c r="F99" s="227" t="s">
        <v>924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79</v>
      </c>
    </row>
    <row r="100" s="2" customFormat="1" ht="16.5" customHeight="1">
      <c r="A100" s="39"/>
      <c r="B100" s="40"/>
      <c r="C100" s="213" t="s">
        <v>151</v>
      </c>
      <c r="D100" s="213" t="s">
        <v>132</v>
      </c>
      <c r="E100" s="214" t="s">
        <v>925</v>
      </c>
      <c r="F100" s="215" t="s">
        <v>926</v>
      </c>
      <c r="G100" s="216" t="s">
        <v>922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145</v>
      </c>
      <c r="AT100" s="224" t="s">
        <v>132</v>
      </c>
      <c r="AU100" s="224" t="s">
        <v>79</v>
      </c>
      <c r="AY100" s="18" t="s">
        <v>129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145</v>
      </c>
      <c r="BM100" s="224" t="s">
        <v>167</v>
      </c>
    </row>
    <row r="101" s="2" customFormat="1">
      <c r="A101" s="39"/>
      <c r="B101" s="40"/>
      <c r="C101" s="41"/>
      <c r="D101" s="226" t="s">
        <v>139</v>
      </c>
      <c r="E101" s="41"/>
      <c r="F101" s="227" t="s">
        <v>926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79</v>
      </c>
    </row>
    <row r="102" s="2" customFormat="1" ht="16.5" customHeight="1">
      <c r="A102" s="39"/>
      <c r="B102" s="40"/>
      <c r="C102" s="213" t="s">
        <v>145</v>
      </c>
      <c r="D102" s="213" t="s">
        <v>132</v>
      </c>
      <c r="E102" s="214" t="s">
        <v>927</v>
      </c>
      <c r="F102" s="215" t="s">
        <v>928</v>
      </c>
      <c r="G102" s="216" t="s">
        <v>440</v>
      </c>
      <c r="H102" s="217">
        <v>50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145</v>
      </c>
      <c r="AT102" s="224" t="s">
        <v>132</v>
      </c>
      <c r="AU102" s="224" t="s">
        <v>79</v>
      </c>
      <c r="AY102" s="18" t="s">
        <v>129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145</v>
      </c>
      <c r="BM102" s="224" t="s">
        <v>181</v>
      </c>
    </row>
    <row r="103" s="2" customFormat="1">
      <c r="A103" s="39"/>
      <c r="B103" s="40"/>
      <c r="C103" s="41"/>
      <c r="D103" s="226" t="s">
        <v>139</v>
      </c>
      <c r="E103" s="41"/>
      <c r="F103" s="227" t="s">
        <v>928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79</v>
      </c>
    </row>
    <row r="104" s="2" customFormat="1" ht="16.5" customHeight="1">
      <c r="A104" s="39"/>
      <c r="B104" s="40"/>
      <c r="C104" s="213" t="s">
        <v>128</v>
      </c>
      <c r="D104" s="213" t="s">
        <v>132</v>
      </c>
      <c r="E104" s="214" t="s">
        <v>929</v>
      </c>
      <c r="F104" s="215" t="s">
        <v>930</v>
      </c>
      <c r="G104" s="216" t="s">
        <v>922</v>
      </c>
      <c r="H104" s="217">
        <v>100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145</v>
      </c>
      <c r="AT104" s="224" t="s">
        <v>132</v>
      </c>
      <c r="AU104" s="224" t="s">
        <v>79</v>
      </c>
      <c r="AY104" s="18" t="s">
        <v>129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145</v>
      </c>
      <c r="BM104" s="224" t="s">
        <v>193</v>
      </c>
    </row>
    <row r="105" s="2" customFormat="1">
      <c r="A105" s="39"/>
      <c r="B105" s="40"/>
      <c r="C105" s="41"/>
      <c r="D105" s="226" t="s">
        <v>139</v>
      </c>
      <c r="E105" s="41"/>
      <c r="F105" s="227" t="s">
        <v>930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79</v>
      </c>
    </row>
    <row r="106" s="2" customFormat="1" ht="24.15" customHeight="1">
      <c r="A106" s="39"/>
      <c r="B106" s="40"/>
      <c r="C106" s="213" t="s">
        <v>167</v>
      </c>
      <c r="D106" s="213" t="s">
        <v>132</v>
      </c>
      <c r="E106" s="214" t="s">
        <v>931</v>
      </c>
      <c r="F106" s="215" t="s">
        <v>932</v>
      </c>
      <c r="G106" s="216" t="s">
        <v>440</v>
      </c>
      <c r="H106" s="217">
        <v>100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145</v>
      </c>
      <c r="AT106" s="224" t="s">
        <v>132</v>
      </c>
      <c r="AU106" s="224" t="s">
        <v>79</v>
      </c>
      <c r="AY106" s="18" t="s">
        <v>129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145</v>
      </c>
      <c r="BM106" s="224" t="s">
        <v>296</v>
      </c>
    </row>
    <row r="107" s="2" customFormat="1">
      <c r="A107" s="39"/>
      <c r="B107" s="40"/>
      <c r="C107" s="41"/>
      <c r="D107" s="226" t="s">
        <v>139</v>
      </c>
      <c r="E107" s="41"/>
      <c r="F107" s="227" t="s">
        <v>932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79</v>
      </c>
    </row>
    <row r="108" s="2" customFormat="1" ht="16.5" customHeight="1">
      <c r="A108" s="39"/>
      <c r="B108" s="40"/>
      <c r="C108" s="213" t="s">
        <v>175</v>
      </c>
      <c r="D108" s="213" t="s">
        <v>132</v>
      </c>
      <c r="E108" s="214" t="s">
        <v>933</v>
      </c>
      <c r="F108" s="215" t="s">
        <v>934</v>
      </c>
      <c r="G108" s="216" t="s">
        <v>922</v>
      </c>
      <c r="H108" s="217">
        <v>300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145</v>
      </c>
      <c r="AT108" s="224" t="s">
        <v>132</v>
      </c>
      <c r="AU108" s="224" t="s">
        <v>79</v>
      </c>
      <c r="AY108" s="18" t="s">
        <v>129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145</v>
      </c>
      <c r="BM108" s="224" t="s">
        <v>309</v>
      </c>
    </row>
    <row r="109" s="2" customFormat="1">
      <c r="A109" s="39"/>
      <c r="B109" s="40"/>
      <c r="C109" s="41"/>
      <c r="D109" s="226" t="s">
        <v>139</v>
      </c>
      <c r="E109" s="41"/>
      <c r="F109" s="227" t="s">
        <v>934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79</v>
      </c>
    </row>
    <row r="110" s="2" customFormat="1" ht="16.5" customHeight="1">
      <c r="A110" s="39"/>
      <c r="B110" s="40"/>
      <c r="C110" s="213" t="s">
        <v>181</v>
      </c>
      <c r="D110" s="213" t="s">
        <v>132</v>
      </c>
      <c r="E110" s="214" t="s">
        <v>935</v>
      </c>
      <c r="F110" s="215" t="s">
        <v>936</v>
      </c>
      <c r="G110" s="216" t="s">
        <v>440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145</v>
      </c>
      <c r="AT110" s="224" t="s">
        <v>132</v>
      </c>
      <c r="AU110" s="224" t="s">
        <v>79</v>
      </c>
      <c r="AY110" s="18" t="s">
        <v>129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145</v>
      </c>
      <c r="BM110" s="224" t="s">
        <v>324</v>
      </c>
    </row>
    <row r="111" s="2" customFormat="1">
      <c r="A111" s="39"/>
      <c r="B111" s="40"/>
      <c r="C111" s="41"/>
      <c r="D111" s="226" t="s">
        <v>139</v>
      </c>
      <c r="E111" s="41"/>
      <c r="F111" s="227" t="s">
        <v>936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79</v>
      </c>
    </row>
    <row r="112" s="2" customFormat="1" ht="16.5" customHeight="1">
      <c r="A112" s="39"/>
      <c r="B112" s="40"/>
      <c r="C112" s="213" t="s">
        <v>186</v>
      </c>
      <c r="D112" s="213" t="s">
        <v>132</v>
      </c>
      <c r="E112" s="214" t="s">
        <v>937</v>
      </c>
      <c r="F112" s="215" t="s">
        <v>938</v>
      </c>
      <c r="G112" s="216" t="s">
        <v>440</v>
      </c>
      <c r="H112" s="217">
        <v>5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145</v>
      </c>
      <c r="AT112" s="224" t="s">
        <v>132</v>
      </c>
      <c r="AU112" s="224" t="s">
        <v>79</v>
      </c>
      <c r="AY112" s="18" t="s">
        <v>129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145</v>
      </c>
      <c r="BM112" s="224" t="s">
        <v>342</v>
      </c>
    </row>
    <row r="113" s="2" customFormat="1">
      <c r="A113" s="39"/>
      <c r="B113" s="40"/>
      <c r="C113" s="41"/>
      <c r="D113" s="226" t="s">
        <v>139</v>
      </c>
      <c r="E113" s="41"/>
      <c r="F113" s="227" t="s">
        <v>938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79</v>
      </c>
    </row>
    <row r="114" s="2" customFormat="1" ht="16.5" customHeight="1">
      <c r="A114" s="39"/>
      <c r="B114" s="40"/>
      <c r="C114" s="213" t="s">
        <v>193</v>
      </c>
      <c r="D114" s="213" t="s">
        <v>132</v>
      </c>
      <c r="E114" s="214" t="s">
        <v>939</v>
      </c>
      <c r="F114" s="215" t="s">
        <v>940</v>
      </c>
      <c r="G114" s="216" t="s">
        <v>922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145</v>
      </c>
      <c r="AT114" s="224" t="s">
        <v>132</v>
      </c>
      <c r="AU114" s="224" t="s">
        <v>79</v>
      </c>
      <c r="AY114" s="18" t="s">
        <v>129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145</v>
      </c>
      <c r="BM114" s="224" t="s">
        <v>364</v>
      </c>
    </row>
    <row r="115" s="2" customFormat="1">
      <c r="A115" s="39"/>
      <c r="B115" s="40"/>
      <c r="C115" s="41"/>
      <c r="D115" s="226" t="s">
        <v>139</v>
      </c>
      <c r="E115" s="41"/>
      <c r="F115" s="227" t="s">
        <v>940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79</v>
      </c>
    </row>
    <row r="116" s="12" customFormat="1" ht="25.92" customHeight="1">
      <c r="A116" s="12"/>
      <c r="B116" s="197"/>
      <c r="C116" s="198"/>
      <c r="D116" s="199" t="s">
        <v>71</v>
      </c>
      <c r="E116" s="200" t="s">
        <v>941</v>
      </c>
      <c r="F116" s="200" t="s">
        <v>942</v>
      </c>
      <c r="G116" s="198"/>
      <c r="H116" s="198"/>
      <c r="I116" s="201"/>
      <c r="J116" s="202">
        <f>BK116</f>
        <v>0</v>
      </c>
      <c r="K116" s="198"/>
      <c r="L116" s="203"/>
      <c r="M116" s="204"/>
      <c r="N116" s="205"/>
      <c r="O116" s="205"/>
      <c r="P116" s="206">
        <f>SUM(P117:P134)</f>
        <v>0</v>
      </c>
      <c r="Q116" s="205"/>
      <c r="R116" s="206">
        <f>SUM(R117:R134)</f>
        <v>0</v>
      </c>
      <c r="S116" s="205"/>
      <c r="T116" s="207">
        <f>SUM(T117:T134)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8" t="s">
        <v>79</v>
      </c>
      <c r="AT116" s="209" t="s">
        <v>71</v>
      </c>
      <c r="AU116" s="209" t="s">
        <v>72</v>
      </c>
      <c r="AY116" s="208" t="s">
        <v>129</v>
      </c>
      <c r="BK116" s="210">
        <f>SUM(BK117:BK134)</f>
        <v>0</v>
      </c>
    </row>
    <row r="117" s="2" customFormat="1" ht="16.5" customHeight="1">
      <c r="A117" s="39"/>
      <c r="B117" s="40"/>
      <c r="C117" s="213" t="s">
        <v>289</v>
      </c>
      <c r="D117" s="213" t="s">
        <v>132</v>
      </c>
      <c r="E117" s="214" t="s">
        <v>943</v>
      </c>
      <c r="F117" s="215" t="s">
        <v>944</v>
      </c>
      <c r="G117" s="216" t="s">
        <v>922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145</v>
      </c>
      <c r="AT117" s="224" t="s">
        <v>132</v>
      </c>
      <c r="AU117" s="224" t="s">
        <v>79</v>
      </c>
      <c r="AY117" s="18" t="s">
        <v>129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145</v>
      </c>
      <c r="BM117" s="224" t="s">
        <v>384</v>
      </c>
    </row>
    <row r="118" s="2" customFormat="1">
      <c r="A118" s="39"/>
      <c r="B118" s="40"/>
      <c r="C118" s="41"/>
      <c r="D118" s="226" t="s">
        <v>139</v>
      </c>
      <c r="E118" s="41"/>
      <c r="F118" s="227" t="s">
        <v>944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79</v>
      </c>
    </row>
    <row r="119" s="2" customFormat="1" ht="16.5" customHeight="1">
      <c r="A119" s="39"/>
      <c r="B119" s="40"/>
      <c r="C119" s="213" t="s">
        <v>296</v>
      </c>
      <c r="D119" s="213" t="s">
        <v>132</v>
      </c>
      <c r="E119" s="214" t="s">
        <v>945</v>
      </c>
      <c r="F119" s="215" t="s">
        <v>946</v>
      </c>
      <c r="G119" s="216" t="s">
        <v>922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145</v>
      </c>
      <c r="AT119" s="224" t="s">
        <v>132</v>
      </c>
      <c r="AU119" s="224" t="s">
        <v>79</v>
      </c>
      <c r="AY119" s="18" t="s">
        <v>129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145</v>
      </c>
      <c r="BM119" s="224" t="s">
        <v>403</v>
      </c>
    </row>
    <row r="120" s="2" customFormat="1">
      <c r="A120" s="39"/>
      <c r="B120" s="40"/>
      <c r="C120" s="41"/>
      <c r="D120" s="226" t="s">
        <v>139</v>
      </c>
      <c r="E120" s="41"/>
      <c r="F120" s="227" t="s">
        <v>946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79</v>
      </c>
    </row>
    <row r="121" s="2" customFormat="1" ht="24.15" customHeight="1">
      <c r="A121" s="39"/>
      <c r="B121" s="40"/>
      <c r="C121" s="213" t="s">
        <v>303</v>
      </c>
      <c r="D121" s="213" t="s">
        <v>132</v>
      </c>
      <c r="E121" s="214" t="s">
        <v>947</v>
      </c>
      <c r="F121" s="215" t="s">
        <v>948</v>
      </c>
      <c r="G121" s="216" t="s">
        <v>922</v>
      </c>
      <c r="H121" s="217">
        <v>1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145</v>
      </c>
      <c r="AT121" s="224" t="s">
        <v>132</v>
      </c>
      <c r="AU121" s="224" t="s">
        <v>79</v>
      </c>
      <c r="AY121" s="18" t="s">
        <v>129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145</v>
      </c>
      <c r="BM121" s="224" t="s">
        <v>416</v>
      </c>
    </row>
    <row r="122" s="2" customFormat="1">
      <c r="A122" s="39"/>
      <c r="B122" s="40"/>
      <c r="C122" s="41"/>
      <c r="D122" s="226" t="s">
        <v>139</v>
      </c>
      <c r="E122" s="41"/>
      <c r="F122" s="227" t="s">
        <v>948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79</v>
      </c>
    </row>
    <row r="123" s="2" customFormat="1" ht="16.5" customHeight="1">
      <c r="A123" s="39"/>
      <c r="B123" s="40"/>
      <c r="C123" s="213" t="s">
        <v>309</v>
      </c>
      <c r="D123" s="213" t="s">
        <v>132</v>
      </c>
      <c r="E123" s="214" t="s">
        <v>949</v>
      </c>
      <c r="F123" s="215" t="s">
        <v>950</v>
      </c>
      <c r="G123" s="216" t="s">
        <v>440</v>
      </c>
      <c r="H123" s="217">
        <v>50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145</v>
      </c>
      <c r="AT123" s="224" t="s">
        <v>132</v>
      </c>
      <c r="AU123" s="224" t="s">
        <v>79</v>
      </c>
      <c r="AY123" s="18" t="s">
        <v>129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145</v>
      </c>
      <c r="BM123" s="224" t="s">
        <v>437</v>
      </c>
    </row>
    <row r="124" s="2" customFormat="1">
      <c r="A124" s="39"/>
      <c r="B124" s="40"/>
      <c r="C124" s="41"/>
      <c r="D124" s="226" t="s">
        <v>139</v>
      </c>
      <c r="E124" s="41"/>
      <c r="F124" s="227" t="s">
        <v>950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79</v>
      </c>
    </row>
    <row r="125" s="2" customFormat="1" ht="16.5" customHeight="1">
      <c r="A125" s="39"/>
      <c r="B125" s="40"/>
      <c r="C125" s="213" t="s">
        <v>8</v>
      </c>
      <c r="D125" s="213" t="s">
        <v>132</v>
      </c>
      <c r="E125" s="214" t="s">
        <v>951</v>
      </c>
      <c r="F125" s="215" t="s">
        <v>952</v>
      </c>
      <c r="G125" s="216" t="s">
        <v>922</v>
      </c>
      <c r="H125" s="217">
        <v>100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145</v>
      </c>
      <c r="AT125" s="224" t="s">
        <v>132</v>
      </c>
      <c r="AU125" s="224" t="s">
        <v>79</v>
      </c>
      <c r="AY125" s="18" t="s">
        <v>129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145</v>
      </c>
      <c r="BM125" s="224" t="s">
        <v>451</v>
      </c>
    </row>
    <row r="126" s="2" customFormat="1">
      <c r="A126" s="39"/>
      <c r="B126" s="40"/>
      <c r="C126" s="41"/>
      <c r="D126" s="226" t="s">
        <v>139</v>
      </c>
      <c r="E126" s="41"/>
      <c r="F126" s="227" t="s">
        <v>952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79</v>
      </c>
    </row>
    <row r="127" s="2" customFormat="1" ht="16.5" customHeight="1">
      <c r="A127" s="39"/>
      <c r="B127" s="40"/>
      <c r="C127" s="213" t="s">
        <v>324</v>
      </c>
      <c r="D127" s="213" t="s">
        <v>132</v>
      </c>
      <c r="E127" s="214" t="s">
        <v>953</v>
      </c>
      <c r="F127" s="215" t="s">
        <v>954</v>
      </c>
      <c r="G127" s="216" t="s">
        <v>440</v>
      </c>
      <c r="H127" s="217">
        <v>100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145</v>
      </c>
      <c r="AT127" s="224" t="s">
        <v>132</v>
      </c>
      <c r="AU127" s="224" t="s">
        <v>79</v>
      </c>
      <c r="AY127" s="18" t="s">
        <v>129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145</v>
      </c>
      <c r="BM127" s="224" t="s">
        <v>462</v>
      </c>
    </row>
    <row r="128" s="2" customFormat="1">
      <c r="A128" s="39"/>
      <c r="B128" s="40"/>
      <c r="C128" s="41"/>
      <c r="D128" s="226" t="s">
        <v>139</v>
      </c>
      <c r="E128" s="41"/>
      <c r="F128" s="227" t="s">
        <v>954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79</v>
      </c>
    </row>
    <row r="129" s="2" customFormat="1" ht="16.5" customHeight="1">
      <c r="A129" s="39"/>
      <c r="B129" s="40"/>
      <c r="C129" s="213" t="s">
        <v>335</v>
      </c>
      <c r="D129" s="213" t="s">
        <v>132</v>
      </c>
      <c r="E129" s="214" t="s">
        <v>955</v>
      </c>
      <c r="F129" s="215" t="s">
        <v>956</v>
      </c>
      <c r="G129" s="216" t="s">
        <v>922</v>
      </c>
      <c r="H129" s="217">
        <v>300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145</v>
      </c>
      <c r="AT129" s="224" t="s">
        <v>132</v>
      </c>
      <c r="AU129" s="224" t="s">
        <v>79</v>
      </c>
      <c r="AY129" s="18" t="s">
        <v>129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145</v>
      </c>
      <c r="BM129" s="224" t="s">
        <v>476</v>
      </c>
    </row>
    <row r="130" s="2" customFormat="1">
      <c r="A130" s="39"/>
      <c r="B130" s="40"/>
      <c r="C130" s="41"/>
      <c r="D130" s="226" t="s">
        <v>139</v>
      </c>
      <c r="E130" s="41"/>
      <c r="F130" s="227" t="s">
        <v>956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79</v>
      </c>
    </row>
    <row r="131" s="2" customFormat="1" ht="16.5" customHeight="1">
      <c r="A131" s="39"/>
      <c r="B131" s="40"/>
      <c r="C131" s="213" t="s">
        <v>342</v>
      </c>
      <c r="D131" s="213" t="s">
        <v>132</v>
      </c>
      <c r="E131" s="214" t="s">
        <v>957</v>
      </c>
      <c r="F131" s="215" t="s">
        <v>958</v>
      </c>
      <c r="G131" s="216" t="s">
        <v>922</v>
      </c>
      <c r="H131" s="217">
        <v>5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145</v>
      </c>
      <c r="AT131" s="224" t="s">
        <v>132</v>
      </c>
      <c r="AU131" s="224" t="s">
        <v>79</v>
      </c>
      <c r="AY131" s="18" t="s">
        <v>129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145</v>
      </c>
      <c r="BM131" s="224" t="s">
        <v>492</v>
      </c>
    </row>
    <row r="132" s="2" customFormat="1">
      <c r="A132" s="39"/>
      <c r="B132" s="40"/>
      <c r="C132" s="41"/>
      <c r="D132" s="226" t="s">
        <v>139</v>
      </c>
      <c r="E132" s="41"/>
      <c r="F132" s="227" t="s">
        <v>958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79</v>
      </c>
    </row>
    <row r="133" s="2" customFormat="1" ht="16.5" customHeight="1">
      <c r="A133" s="39"/>
      <c r="B133" s="40"/>
      <c r="C133" s="213" t="s">
        <v>349</v>
      </c>
      <c r="D133" s="213" t="s">
        <v>132</v>
      </c>
      <c r="E133" s="214" t="s">
        <v>959</v>
      </c>
      <c r="F133" s="215" t="s">
        <v>960</v>
      </c>
      <c r="G133" s="216" t="s">
        <v>440</v>
      </c>
      <c r="H133" s="217">
        <v>15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145</v>
      </c>
      <c r="AT133" s="224" t="s">
        <v>132</v>
      </c>
      <c r="AU133" s="224" t="s">
        <v>79</v>
      </c>
      <c r="AY133" s="18" t="s">
        <v>129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145</v>
      </c>
      <c r="BM133" s="224" t="s">
        <v>505</v>
      </c>
    </row>
    <row r="134" s="2" customFormat="1">
      <c r="A134" s="39"/>
      <c r="B134" s="40"/>
      <c r="C134" s="41"/>
      <c r="D134" s="226" t="s">
        <v>139</v>
      </c>
      <c r="E134" s="41"/>
      <c r="F134" s="227" t="s">
        <v>960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79</v>
      </c>
    </row>
    <row r="135" s="12" customFormat="1" ht="25.92" customHeight="1">
      <c r="A135" s="12"/>
      <c r="B135" s="197"/>
      <c r="C135" s="198"/>
      <c r="D135" s="199" t="s">
        <v>71</v>
      </c>
      <c r="E135" s="200" t="s">
        <v>961</v>
      </c>
      <c r="F135" s="200" t="s">
        <v>962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SUM(P136:P147)</f>
        <v>0</v>
      </c>
      <c r="Q135" s="205"/>
      <c r="R135" s="206">
        <f>SUM(R136:R147)</f>
        <v>0</v>
      </c>
      <c r="S135" s="205"/>
      <c r="T135" s="207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79</v>
      </c>
      <c r="AT135" s="209" t="s">
        <v>71</v>
      </c>
      <c r="AU135" s="209" t="s">
        <v>72</v>
      </c>
      <c r="AY135" s="208" t="s">
        <v>129</v>
      </c>
      <c r="BK135" s="210">
        <f>SUM(BK136:BK147)</f>
        <v>0</v>
      </c>
    </row>
    <row r="136" s="2" customFormat="1" ht="16.5" customHeight="1">
      <c r="A136" s="39"/>
      <c r="B136" s="40"/>
      <c r="C136" s="213" t="s">
        <v>364</v>
      </c>
      <c r="D136" s="213" t="s">
        <v>132</v>
      </c>
      <c r="E136" s="214" t="s">
        <v>963</v>
      </c>
      <c r="F136" s="215" t="s">
        <v>964</v>
      </c>
      <c r="G136" s="216" t="s">
        <v>135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145</v>
      </c>
      <c r="AT136" s="224" t="s">
        <v>132</v>
      </c>
      <c r="AU136" s="224" t="s">
        <v>79</v>
      </c>
      <c r="AY136" s="18" t="s">
        <v>129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145</v>
      </c>
      <c r="BM136" s="224" t="s">
        <v>520</v>
      </c>
    </row>
    <row r="137" s="2" customFormat="1">
      <c r="A137" s="39"/>
      <c r="B137" s="40"/>
      <c r="C137" s="41"/>
      <c r="D137" s="226" t="s">
        <v>139</v>
      </c>
      <c r="E137" s="41"/>
      <c r="F137" s="227" t="s">
        <v>964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79</v>
      </c>
    </row>
    <row r="138" s="2" customFormat="1" ht="21.75" customHeight="1">
      <c r="A138" s="39"/>
      <c r="B138" s="40"/>
      <c r="C138" s="213" t="s">
        <v>7</v>
      </c>
      <c r="D138" s="213" t="s">
        <v>132</v>
      </c>
      <c r="E138" s="214" t="s">
        <v>965</v>
      </c>
      <c r="F138" s="215" t="s">
        <v>966</v>
      </c>
      <c r="G138" s="216" t="s">
        <v>135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145</v>
      </c>
      <c r="AT138" s="224" t="s">
        <v>132</v>
      </c>
      <c r="AU138" s="224" t="s">
        <v>79</v>
      </c>
      <c r="AY138" s="18" t="s">
        <v>129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145</v>
      </c>
      <c r="BM138" s="224" t="s">
        <v>532</v>
      </c>
    </row>
    <row r="139" s="2" customFormat="1">
      <c r="A139" s="39"/>
      <c r="B139" s="40"/>
      <c r="C139" s="41"/>
      <c r="D139" s="226" t="s">
        <v>139</v>
      </c>
      <c r="E139" s="41"/>
      <c r="F139" s="227" t="s">
        <v>966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79</v>
      </c>
    </row>
    <row r="140" s="2" customFormat="1" ht="24.15" customHeight="1">
      <c r="A140" s="39"/>
      <c r="B140" s="40"/>
      <c r="C140" s="213" t="s">
        <v>384</v>
      </c>
      <c r="D140" s="213" t="s">
        <v>132</v>
      </c>
      <c r="E140" s="214" t="s">
        <v>967</v>
      </c>
      <c r="F140" s="215" t="s">
        <v>968</v>
      </c>
      <c r="G140" s="216" t="s">
        <v>135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145</v>
      </c>
      <c r="AT140" s="224" t="s">
        <v>132</v>
      </c>
      <c r="AU140" s="224" t="s">
        <v>79</v>
      </c>
      <c r="AY140" s="18" t="s">
        <v>129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145</v>
      </c>
      <c r="BM140" s="224" t="s">
        <v>554</v>
      </c>
    </row>
    <row r="141" s="2" customFormat="1">
      <c r="A141" s="39"/>
      <c r="B141" s="40"/>
      <c r="C141" s="41"/>
      <c r="D141" s="226" t="s">
        <v>139</v>
      </c>
      <c r="E141" s="41"/>
      <c r="F141" s="227" t="s">
        <v>968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79</v>
      </c>
    </row>
    <row r="142" s="2" customFormat="1" ht="16.5" customHeight="1">
      <c r="A142" s="39"/>
      <c r="B142" s="40"/>
      <c r="C142" s="213" t="s">
        <v>395</v>
      </c>
      <c r="D142" s="213" t="s">
        <v>132</v>
      </c>
      <c r="E142" s="214" t="s">
        <v>969</v>
      </c>
      <c r="F142" s="215" t="s">
        <v>970</v>
      </c>
      <c r="G142" s="216" t="s">
        <v>135</v>
      </c>
      <c r="H142" s="217">
        <v>1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145</v>
      </c>
      <c r="AT142" s="224" t="s">
        <v>132</v>
      </c>
      <c r="AU142" s="224" t="s">
        <v>79</v>
      </c>
      <c r="AY142" s="18" t="s">
        <v>129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145</v>
      </c>
      <c r="BM142" s="224" t="s">
        <v>566</v>
      </c>
    </row>
    <row r="143" s="2" customFormat="1">
      <c r="A143" s="39"/>
      <c r="B143" s="40"/>
      <c r="C143" s="41"/>
      <c r="D143" s="226" t="s">
        <v>139</v>
      </c>
      <c r="E143" s="41"/>
      <c r="F143" s="227" t="s">
        <v>970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79</v>
      </c>
    </row>
    <row r="144" s="2" customFormat="1" ht="24.15" customHeight="1">
      <c r="A144" s="39"/>
      <c r="B144" s="40"/>
      <c r="C144" s="213" t="s">
        <v>403</v>
      </c>
      <c r="D144" s="213" t="s">
        <v>132</v>
      </c>
      <c r="E144" s="214" t="s">
        <v>971</v>
      </c>
      <c r="F144" s="215" t="s">
        <v>972</v>
      </c>
      <c r="G144" s="216" t="s">
        <v>135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145</v>
      </c>
      <c r="AT144" s="224" t="s">
        <v>132</v>
      </c>
      <c r="AU144" s="224" t="s">
        <v>79</v>
      </c>
      <c r="AY144" s="18" t="s">
        <v>129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145</v>
      </c>
      <c r="BM144" s="224" t="s">
        <v>581</v>
      </c>
    </row>
    <row r="145" s="2" customFormat="1">
      <c r="A145" s="39"/>
      <c r="B145" s="40"/>
      <c r="C145" s="41"/>
      <c r="D145" s="226" t="s">
        <v>139</v>
      </c>
      <c r="E145" s="41"/>
      <c r="F145" s="227" t="s">
        <v>972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79</v>
      </c>
    </row>
    <row r="146" s="2" customFormat="1" ht="16.5" customHeight="1">
      <c r="A146" s="39"/>
      <c r="B146" s="40"/>
      <c r="C146" s="213" t="s">
        <v>410</v>
      </c>
      <c r="D146" s="213" t="s">
        <v>132</v>
      </c>
      <c r="E146" s="214" t="s">
        <v>973</v>
      </c>
      <c r="F146" s="215" t="s">
        <v>974</v>
      </c>
      <c r="G146" s="216" t="s">
        <v>135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145</v>
      </c>
      <c r="AT146" s="224" t="s">
        <v>132</v>
      </c>
      <c r="AU146" s="224" t="s">
        <v>79</v>
      </c>
      <c r="AY146" s="18" t="s">
        <v>129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145</v>
      </c>
      <c r="BM146" s="224" t="s">
        <v>491</v>
      </c>
    </row>
    <row r="147" s="2" customFormat="1">
      <c r="A147" s="39"/>
      <c r="B147" s="40"/>
      <c r="C147" s="41"/>
      <c r="D147" s="226" t="s">
        <v>139</v>
      </c>
      <c r="E147" s="41"/>
      <c r="F147" s="227" t="s">
        <v>974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139</v>
      </c>
      <c r="AU147" s="18" t="s">
        <v>79</v>
      </c>
    </row>
    <row r="148" s="12" customFormat="1" ht="25.92" customHeight="1">
      <c r="A148" s="12"/>
      <c r="B148" s="197"/>
      <c r="C148" s="198"/>
      <c r="D148" s="199" t="s">
        <v>71</v>
      </c>
      <c r="E148" s="200" t="s">
        <v>975</v>
      </c>
      <c r="F148" s="200" t="s">
        <v>976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SUM(P149:P156)</f>
        <v>0</v>
      </c>
      <c r="Q148" s="205"/>
      <c r="R148" s="206">
        <f>SUM(R149:R156)</f>
        <v>0</v>
      </c>
      <c r="S148" s="205"/>
      <c r="T148" s="207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79</v>
      </c>
      <c r="AT148" s="209" t="s">
        <v>71</v>
      </c>
      <c r="AU148" s="209" t="s">
        <v>72</v>
      </c>
      <c r="AY148" s="208" t="s">
        <v>129</v>
      </c>
      <c r="BK148" s="210">
        <f>SUM(BK149:BK156)</f>
        <v>0</v>
      </c>
    </row>
    <row r="149" s="2" customFormat="1" ht="16.5" customHeight="1">
      <c r="A149" s="39"/>
      <c r="B149" s="40"/>
      <c r="C149" s="213" t="s">
        <v>416</v>
      </c>
      <c r="D149" s="213" t="s">
        <v>132</v>
      </c>
      <c r="E149" s="214" t="s">
        <v>977</v>
      </c>
      <c r="F149" s="215" t="s">
        <v>978</v>
      </c>
      <c r="G149" s="216" t="s">
        <v>922</v>
      </c>
      <c r="H149" s="217">
        <v>1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145</v>
      </c>
      <c r="AT149" s="224" t="s">
        <v>132</v>
      </c>
      <c r="AU149" s="224" t="s">
        <v>79</v>
      </c>
      <c r="AY149" s="18" t="s">
        <v>129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145</v>
      </c>
      <c r="BM149" s="224" t="s">
        <v>605</v>
      </c>
    </row>
    <row r="150" s="2" customFormat="1">
      <c r="A150" s="39"/>
      <c r="B150" s="40"/>
      <c r="C150" s="41"/>
      <c r="D150" s="226" t="s">
        <v>139</v>
      </c>
      <c r="E150" s="41"/>
      <c r="F150" s="227" t="s">
        <v>978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79</v>
      </c>
    </row>
    <row r="151" s="2" customFormat="1" ht="24.15" customHeight="1">
      <c r="A151" s="39"/>
      <c r="B151" s="40"/>
      <c r="C151" s="213" t="s">
        <v>423</v>
      </c>
      <c r="D151" s="213" t="s">
        <v>132</v>
      </c>
      <c r="E151" s="214" t="s">
        <v>979</v>
      </c>
      <c r="F151" s="215" t="s">
        <v>980</v>
      </c>
      <c r="G151" s="216" t="s">
        <v>440</v>
      </c>
      <c r="H151" s="217">
        <v>30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145</v>
      </c>
      <c r="AT151" s="224" t="s">
        <v>132</v>
      </c>
      <c r="AU151" s="224" t="s">
        <v>79</v>
      </c>
      <c r="AY151" s="18" t="s">
        <v>129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145</v>
      </c>
      <c r="BM151" s="224" t="s">
        <v>618</v>
      </c>
    </row>
    <row r="152" s="2" customFormat="1">
      <c r="A152" s="39"/>
      <c r="B152" s="40"/>
      <c r="C152" s="41"/>
      <c r="D152" s="226" t="s">
        <v>139</v>
      </c>
      <c r="E152" s="41"/>
      <c r="F152" s="227" t="s">
        <v>980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79</v>
      </c>
    </row>
    <row r="153" s="2" customFormat="1" ht="16.5" customHeight="1">
      <c r="A153" s="39"/>
      <c r="B153" s="40"/>
      <c r="C153" s="213" t="s">
        <v>437</v>
      </c>
      <c r="D153" s="213" t="s">
        <v>132</v>
      </c>
      <c r="E153" s="214" t="s">
        <v>933</v>
      </c>
      <c r="F153" s="215" t="s">
        <v>934</v>
      </c>
      <c r="G153" s="216" t="s">
        <v>922</v>
      </c>
      <c r="H153" s="217">
        <v>90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145</v>
      </c>
      <c r="AT153" s="224" t="s">
        <v>132</v>
      </c>
      <c r="AU153" s="224" t="s">
        <v>79</v>
      </c>
      <c r="AY153" s="18" t="s">
        <v>129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145</v>
      </c>
      <c r="BM153" s="224" t="s">
        <v>630</v>
      </c>
    </row>
    <row r="154" s="2" customFormat="1">
      <c r="A154" s="39"/>
      <c r="B154" s="40"/>
      <c r="C154" s="41"/>
      <c r="D154" s="226" t="s">
        <v>139</v>
      </c>
      <c r="E154" s="41"/>
      <c r="F154" s="227" t="s">
        <v>934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79</v>
      </c>
    </row>
    <row r="155" s="2" customFormat="1" ht="16.5" customHeight="1">
      <c r="A155" s="39"/>
      <c r="B155" s="40"/>
      <c r="C155" s="213" t="s">
        <v>446</v>
      </c>
      <c r="D155" s="213" t="s">
        <v>132</v>
      </c>
      <c r="E155" s="214" t="s">
        <v>981</v>
      </c>
      <c r="F155" s="215" t="s">
        <v>940</v>
      </c>
      <c r="G155" s="216" t="s">
        <v>922</v>
      </c>
      <c r="H155" s="217">
        <v>1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145</v>
      </c>
      <c r="AT155" s="224" t="s">
        <v>132</v>
      </c>
      <c r="AU155" s="224" t="s">
        <v>79</v>
      </c>
      <c r="AY155" s="18" t="s">
        <v>129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145</v>
      </c>
      <c r="BM155" s="224" t="s">
        <v>643</v>
      </c>
    </row>
    <row r="156" s="2" customFormat="1">
      <c r="A156" s="39"/>
      <c r="B156" s="40"/>
      <c r="C156" s="41"/>
      <c r="D156" s="226" t="s">
        <v>139</v>
      </c>
      <c r="E156" s="41"/>
      <c r="F156" s="227" t="s">
        <v>940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79</v>
      </c>
    </row>
    <row r="157" s="12" customFormat="1" ht="25.92" customHeight="1">
      <c r="A157" s="12"/>
      <c r="B157" s="197"/>
      <c r="C157" s="198"/>
      <c r="D157" s="199" t="s">
        <v>71</v>
      </c>
      <c r="E157" s="200" t="s">
        <v>982</v>
      </c>
      <c r="F157" s="200" t="s">
        <v>983</v>
      </c>
      <c r="G157" s="198"/>
      <c r="H157" s="198"/>
      <c r="I157" s="201"/>
      <c r="J157" s="202">
        <f>BK157</f>
        <v>0</v>
      </c>
      <c r="K157" s="198"/>
      <c r="L157" s="203"/>
      <c r="M157" s="204"/>
      <c r="N157" s="205"/>
      <c r="O157" s="205"/>
      <c r="P157" s="206">
        <f>SUM(P158:P169)</f>
        <v>0</v>
      </c>
      <c r="Q157" s="205"/>
      <c r="R157" s="206">
        <f>SUM(R158:R169)</f>
        <v>0</v>
      </c>
      <c r="S157" s="205"/>
      <c r="T157" s="207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79</v>
      </c>
      <c r="AT157" s="209" t="s">
        <v>71</v>
      </c>
      <c r="AU157" s="209" t="s">
        <v>72</v>
      </c>
      <c r="AY157" s="208" t="s">
        <v>129</v>
      </c>
      <c r="BK157" s="210">
        <f>SUM(BK158:BK169)</f>
        <v>0</v>
      </c>
    </row>
    <row r="158" s="2" customFormat="1" ht="16.5" customHeight="1">
      <c r="A158" s="39"/>
      <c r="B158" s="40"/>
      <c r="C158" s="213" t="s">
        <v>451</v>
      </c>
      <c r="D158" s="213" t="s">
        <v>132</v>
      </c>
      <c r="E158" s="214" t="s">
        <v>984</v>
      </c>
      <c r="F158" s="215" t="s">
        <v>985</v>
      </c>
      <c r="G158" s="216" t="s">
        <v>922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145</v>
      </c>
      <c r="AT158" s="224" t="s">
        <v>132</v>
      </c>
      <c r="AU158" s="224" t="s">
        <v>79</v>
      </c>
      <c r="AY158" s="18" t="s">
        <v>129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145</v>
      </c>
      <c r="BM158" s="224" t="s">
        <v>657</v>
      </c>
    </row>
    <row r="159" s="2" customFormat="1">
      <c r="A159" s="39"/>
      <c r="B159" s="40"/>
      <c r="C159" s="41"/>
      <c r="D159" s="226" t="s">
        <v>139</v>
      </c>
      <c r="E159" s="41"/>
      <c r="F159" s="227" t="s">
        <v>985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79</v>
      </c>
    </row>
    <row r="160" s="2" customFormat="1" ht="16.5" customHeight="1">
      <c r="A160" s="39"/>
      <c r="B160" s="40"/>
      <c r="C160" s="213" t="s">
        <v>458</v>
      </c>
      <c r="D160" s="213" t="s">
        <v>132</v>
      </c>
      <c r="E160" s="214" t="s">
        <v>986</v>
      </c>
      <c r="F160" s="215" t="s">
        <v>987</v>
      </c>
      <c r="G160" s="216" t="s">
        <v>440</v>
      </c>
      <c r="H160" s="217">
        <v>30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145</v>
      </c>
      <c r="AT160" s="224" t="s">
        <v>132</v>
      </c>
      <c r="AU160" s="224" t="s">
        <v>79</v>
      </c>
      <c r="AY160" s="18" t="s">
        <v>129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145</v>
      </c>
      <c r="BM160" s="224" t="s">
        <v>673</v>
      </c>
    </row>
    <row r="161" s="2" customFormat="1">
      <c r="A161" s="39"/>
      <c r="B161" s="40"/>
      <c r="C161" s="41"/>
      <c r="D161" s="226" t="s">
        <v>139</v>
      </c>
      <c r="E161" s="41"/>
      <c r="F161" s="227" t="s">
        <v>987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79</v>
      </c>
    </row>
    <row r="162" s="2" customFormat="1" ht="16.5" customHeight="1">
      <c r="A162" s="39"/>
      <c r="B162" s="40"/>
      <c r="C162" s="213" t="s">
        <v>462</v>
      </c>
      <c r="D162" s="213" t="s">
        <v>132</v>
      </c>
      <c r="E162" s="214" t="s">
        <v>955</v>
      </c>
      <c r="F162" s="215" t="s">
        <v>956</v>
      </c>
      <c r="G162" s="216" t="s">
        <v>922</v>
      </c>
      <c r="H162" s="217">
        <v>90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145</v>
      </c>
      <c r="AT162" s="224" t="s">
        <v>132</v>
      </c>
      <c r="AU162" s="224" t="s">
        <v>79</v>
      </c>
      <c r="AY162" s="18" t="s">
        <v>129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145</v>
      </c>
      <c r="BM162" s="224" t="s">
        <v>691</v>
      </c>
    </row>
    <row r="163" s="2" customFormat="1">
      <c r="A163" s="39"/>
      <c r="B163" s="40"/>
      <c r="C163" s="41"/>
      <c r="D163" s="226" t="s">
        <v>139</v>
      </c>
      <c r="E163" s="41"/>
      <c r="F163" s="227" t="s">
        <v>956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79</v>
      </c>
    </row>
    <row r="164" s="2" customFormat="1" ht="16.5" customHeight="1">
      <c r="A164" s="39"/>
      <c r="B164" s="40"/>
      <c r="C164" s="213" t="s">
        <v>470</v>
      </c>
      <c r="D164" s="213" t="s">
        <v>132</v>
      </c>
      <c r="E164" s="214" t="s">
        <v>957</v>
      </c>
      <c r="F164" s="215" t="s">
        <v>958</v>
      </c>
      <c r="G164" s="216" t="s">
        <v>922</v>
      </c>
      <c r="H164" s="217">
        <v>5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145</v>
      </c>
      <c r="AT164" s="224" t="s">
        <v>132</v>
      </c>
      <c r="AU164" s="224" t="s">
        <v>79</v>
      </c>
      <c r="AY164" s="18" t="s">
        <v>129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145</v>
      </c>
      <c r="BM164" s="224" t="s">
        <v>705</v>
      </c>
    </row>
    <row r="165" s="2" customFormat="1">
      <c r="A165" s="39"/>
      <c r="B165" s="40"/>
      <c r="C165" s="41"/>
      <c r="D165" s="226" t="s">
        <v>139</v>
      </c>
      <c r="E165" s="41"/>
      <c r="F165" s="227" t="s">
        <v>958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79</v>
      </c>
    </row>
    <row r="166" s="2" customFormat="1" ht="16.5" customHeight="1">
      <c r="A166" s="39"/>
      <c r="B166" s="40"/>
      <c r="C166" s="213" t="s">
        <v>476</v>
      </c>
      <c r="D166" s="213" t="s">
        <v>132</v>
      </c>
      <c r="E166" s="214" t="s">
        <v>988</v>
      </c>
      <c r="F166" s="215" t="s">
        <v>989</v>
      </c>
      <c r="G166" s="216" t="s">
        <v>922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145</v>
      </c>
      <c r="AT166" s="224" t="s">
        <v>132</v>
      </c>
      <c r="AU166" s="224" t="s">
        <v>79</v>
      </c>
      <c r="AY166" s="18" t="s">
        <v>129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145</v>
      </c>
      <c r="BM166" s="224" t="s">
        <v>716</v>
      </c>
    </row>
    <row r="167" s="2" customFormat="1">
      <c r="A167" s="39"/>
      <c r="B167" s="40"/>
      <c r="C167" s="41"/>
      <c r="D167" s="226" t="s">
        <v>139</v>
      </c>
      <c r="E167" s="41"/>
      <c r="F167" s="227" t="s">
        <v>989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79</v>
      </c>
    </row>
    <row r="168" s="2" customFormat="1" ht="24.15" customHeight="1">
      <c r="A168" s="39"/>
      <c r="B168" s="40"/>
      <c r="C168" s="213" t="s">
        <v>482</v>
      </c>
      <c r="D168" s="213" t="s">
        <v>132</v>
      </c>
      <c r="E168" s="214" t="s">
        <v>990</v>
      </c>
      <c r="F168" s="215" t="s">
        <v>991</v>
      </c>
      <c r="G168" s="216" t="s">
        <v>922</v>
      </c>
      <c r="H168" s="217">
        <v>1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145</v>
      </c>
      <c r="AT168" s="224" t="s">
        <v>132</v>
      </c>
      <c r="AU168" s="224" t="s">
        <v>79</v>
      </c>
      <c r="AY168" s="18" t="s">
        <v>129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145</v>
      </c>
      <c r="BM168" s="224" t="s">
        <v>730</v>
      </c>
    </row>
    <row r="169" s="2" customFormat="1">
      <c r="A169" s="39"/>
      <c r="B169" s="40"/>
      <c r="C169" s="41"/>
      <c r="D169" s="226" t="s">
        <v>139</v>
      </c>
      <c r="E169" s="41"/>
      <c r="F169" s="227" t="s">
        <v>991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79</v>
      </c>
    </row>
    <row r="170" s="12" customFormat="1" ht="25.92" customHeight="1">
      <c r="A170" s="12"/>
      <c r="B170" s="197"/>
      <c r="C170" s="198"/>
      <c r="D170" s="199" t="s">
        <v>71</v>
      </c>
      <c r="E170" s="200" t="s">
        <v>992</v>
      </c>
      <c r="F170" s="200" t="s">
        <v>993</v>
      </c>
      <c r="G170" s="198"/>
      <c r="H170" s="198"/>
      <c r="I170" s="201"/>
      <c r="J170" s="202">
        <f>BK170</f>
        <v>0</v>
      </c>
      <c r="K170" s="198"/>
      <c r="L170" s="203"/>
      <c r="M170" s="204"/>
      <c r="N170" s="205"/>
      <c r="O170" s="205"/>
      <c r="P170" s="206">
        <f>SUM(P171:P184)</f>
        <v>0</v>
      </c>
      <c r="Q170" s="205"/>
      <c r="R170" s="206">
        <f>SUM(R171:R184)</f>
        <v>0</v>
      </c>
      <c r="S170" s="205"/>
      <c r="T170" s="207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79</v>
      </c>
      <c r="AT170" s="209" t="s">
        <v>71</v>
      </c>
      <c r="AU170" s="209" t="s">
        <v>72</v>
      </c>
      <c r="AY170" s="208" t="s">
        <v>129</v>
      </c>
      <c r="BK170" s="210">
        <f>SUM(BK171:BK184)</f>
        <v>0</v>
      </c>
    </row>
    <row r="171" s="2" customFormat="1" ht="16.5" customHeight="1">
      <c r="A171" s="39"/>
      <c r="B171" s="40"/>
      <c r="C171" s="213" t="s">
        <v>492</v>
      </c>
      <c r="D171" s="213" t="s">
        <v>132</v>
      </c>
      <c r="E171" s="214" t="s">
        <v>963</v>
      </c>
      <c r="F171" s="215" t="s">
        <v>964</v>
      </c>
      <c r="G171" s="216" t="s">
        <v>135</v>
      </c>
      <c r="H171" s="217">
        <v>1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145</v>
      </c>
      <c r="AT171" s="224" t="s">
        <v>132</v>
      </c>
      <c r="AU171" s="224" t="s">
        <v>79</v>
      </c>
      <c r="AY171" s="18" t="s">
        <v>129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145</v>
      </c>
      <c r="BM171" s="224" t="s">
        <v>747</v>
      </c>
    </row>
    <row r="172" s="2" customFormat="1">
      <c r="A172" s="39"/>
      <c r="B172" s="40"/>
      <c r="C172" s="41"/>
      <c r="D172" s="226" t="s">
        <v>139</v>
      </c>
      <c r="E172" s="41"/>
      <c r="F172" s="227" t="s">
        <v>964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79</v>
      </c>
    </row>
    <row r="173" s="2" customFormat="1" ht="16.5" customHeight="1">
      <c r="A173" s="39"/>
      <c r="B173" s="40"/>
      <c r="C173" s="213" t="s">
        <v>499</v>
      </c>
      <c r="D173" s="213" t="s">
        <v>132</v>
      </c>
      <c r="E173" s="214" t="s">
        <v>994</v>
      </c>
      <c r="F173" s="215" t="s">
        <v>995</v>
      </c>
      <c r="G173" s="216" t="s">
        <v>135</v>
      </c>
      <c r="H173" s="217">
        <v>1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145</v>
      </c>
      <c r="AT173" s="224" t="s">
        <v>132</v>
      </c>
      <c r="AU173" s="224" t="s">
        <v>79</v>
      </c>
      <c r="AY173" s="18" t="s">
        <v>129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145</v>
      </c>
      <c r="BM173" s="224" t="s">
        <v>759</v>
      </c>
    </row>
    <row r="174" s="2" customFormat="1">
      <c r="A174" s="39"/>
      <c r="B174" s="40"/>
      <c r="C174" s="41"/>
      <c r="D174" s="226" t="s">
        <v>139</v>
      </c>
      <c r="E174" s="41"/>
      <c r="F174" s="227" t="s">
        <v>995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79</v>
      </c>
    </row>
    <row r="175" s="2" customFormat="1" ht="16.5" customHeight="1">
      <c r="A175" s="39"/>
      <c r="B175" s="40"/>
      <c r="C175" s="213" t="s">
        <v>505</v>
      </c>
      <c r="D175" s="213" t="s">
        <v>132</v>
      </c>
      <c r="E175" s="214" t="s">
        <v>996</v>
      </c>
      <c r="F175" s="215" t="s">
        <v>997</v>
      </c>
      <c r="G175" s="216" t="s">
        <v>135</v>
      </c>
      <c r="H175" s="217">
        <v>1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145</v>
      </c>
      <c r="AT175" s="224" t="s">
        <v>132</v>
      </c>
      <c r="AU175" s="224" t="s">
        <v>79</v>
      </c>
      <c r="AY175" s="18" t="s">
        <v>129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145</v>
      </c>
      <c r="BM175" s="224" t="s">
        <v>771</v>
      </c>
    </row>
    <row r="176" s="2" customFormat="1">
      <c r="A176" s="39"/>
      <c r="B176" s="40"/>
      <c r="C176" s="41"/>
      <c r="D176" s="226" t="s">
        <v>139</v>
      </c>
      <c r="E176" s="41"/>
      <c r="F176" s="227" t="s">
        <v>997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79</v>
      </c>
    </row>
    <row r="177" s="2" customFormat="1" ht="24.15" customHeight="1">
      <c r="A177" s="39"/>
      <c r="B177" s="40"/>
      <c r="C177" s="213" t="s">
        <v>511</v>
      </c>
      <c r="D177" s="213" t="s">
        <v>132</v>
      </c>
      <c r="E177" s="214" t="s">
        <v>967</v>
      </c>
      <c r="F177" s="215" t="s">
        <v>968</v>
      </c>
      <c r="G177" s="216" t="s">
        <v>135</v>
      </c>
      <c r="H177" s="217">
        <v>1</v>
      </c>
      <c r="I177" s="218"/>
      <c r="J177" s="219">
        <f>ROUND(I177*H177,2)</f>
        <v>0</v>
      </c>
      <c r="K177" s="215" t="s">
        <v>19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145</v>
      </c>
      <c r="AT177" s="224" t="s">
        <v>132</v>
      </c>
      <c r="AU177" s="224" t="s">
        <v>79</v>
      </c>
      <c r="AY177" s="18" t="s">
        <v>129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145</v>
      </c>
      <c r="BM177" s="224" t="s">
        <v>779</v>
      </c>
    </row>
    <row r="178" s="2" customFormat="1">
      <c r="A178" s="39"/>
      <c r="B178" s="40"/>
      <c r="C178" s="41"/>
      <c r="D178" s="226" t="s">
        <v>139</v>
      </c>
      <c r="E178" s="41"/>
      <c r="F178" s="227" t="s">
        <v>968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79</v>
      </c>
    </row>
    <row r="179" s="2" customFormat="1" ht="16.5" customHeight="1">
      <c r="A179" s="39"/>
      <c r="B179" s="40"/>
      <c r="C179" s="213" t="s">
        <v>520</v>
      </c>
      <c r="D179" s="213" t="s">
        <v>132</v>
      </c>
      <c r="E179" s="214" t="s">
        <v>998</v>
      </c>
      <c r="F179" s="215" t="s">
        <v>970</v>
      </c>
      <c r="G179" s="216" t="s">
        <v>135</v>
      </c>
      <c r="H179" s="217">
        <v>1</v>
      </c>
      <c r="I179" s="218"/>
      <c r="J179" s="219">
        <f>ROUND(I179*H179,2)</f>
        <v>0</v>
      </c>
      <c r="K179" s="215" t="s">
        <v>19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145</v>
      </c>
      <c r="AT179" s="224" t="s">
        <v>132</v>
      </c>
      <c r="AU179" s="224" t="s">
        <v>79</v>
      </c>
      <c r="AY179" s="18" t="s">
        <v>129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145</v>
      </c>
      <c r="BM179" s="224" t="s">
        <v>791</v>
      </c>
    </row>
    <row r="180" s="2" customFormat="1">
      <c r="A180" s="39"/>
      <c r="B180" s="40"/>
      <c r="C180" s="41"/>
      <c r="D180" s="226" t="s">
        <v>139</v>
      </c>
      <c r="E180" s="41"/>
      <c r="F180" s="227" t="s">
        <v>970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79</v>
      </c>
    </row>
    <row r="181" s="2" customFormat="1" ht="24.15" customHeight="1">
      <c r="A181" s="39"/>
      <c r="B181" s="40"/>
      <c r="C181" s="213" t="s">
        <v>526</v>
      </c>
      <c r="D181" s="213" t="s">
        <v>132</v>
      </c>
      <c r="E181" s="214" t="s">
        <v>971</v>
      </c>
      <c r="F181" s="215" t="s">
        <v>972</v>
      </c>
      <c r="G181" s="216" t="s">
        <v>135</v>
      </c>
      <c r="H181" s="217">
        <v>1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145</v>
      </c>
      <c r="AT181" s="224" t="s">
        <v>132</v>
      </c>
      <c r="AU181" s="224" t="s">
        <v>79</v>
      </c>
      <c r="AY181" s="18" t="s">
        <v>129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145</v>
      </c>
      <c r="BM181" s="224" t="s">
        <v>814</v>
      </c>
    </row>
    <row r="182" s="2" customFormat="1">
      <c r="A182" s="39"/>
      <c r="B182" s="40"/>
      <c r="C182" s="41"/>
      <c r="D182" s="226" t="s">
        <v>139</v>
      </c>
      <c r="E182" s="41"/>
      <c r="F182" s="227" t="s">
        <v>972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79</v>
      </c>
    </row>
    <row r="183" s="2" customFormat="1" ht="16.5" customHeight="1">
      <c r="A183" s="39"/>
      <c r="B183" s="40"/>
      <c r="C183" s="213" t="s">
        <v>532</v>
      </c>
      <c r="D183" s="213" t="s">
        <v>132</v>
      </c>
      <c r="E183" s="214" t="s">
        <v>973</v>
      </c>
      <c r="F183" s="215" t="s">
        <v>974</v>
      </c>
      <c r="G183" s="216" t="s">
        <v>135</v>
      </c>
      <c r="H183" s="217">
        <v>1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145</v>
      </c>
      <c r="AT183" s="224" t="s">
        <v>132</v>
      </c>
      <c r="AU183" s="224" t="s">
        <v>79</v>
      </c>
      <c r="AY183" s="18" t="s">
        <v>129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145</v>
      </c>
      <c r="BM183" s="224" t="s">
        <v>826</v>
      </c>
    </row>
    <row r="184" s="2" customFormat="1">
      <c r="A184" s="39"/>
      <c r="B184" s="40"/>
      <c r="C184" s="41"/>
      <c r="D184" s="226" t="s">
        <v>139</v>
      </c>
      <c r="E184" s="41"/>
      <c r="F184" s="227" t="s">
        <v>974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79</v>
      </c>
    </row>
    <row r="185" s="12" customFormat="1" ht="25.92" customHeight="1">
      <c r="A185" s="12"/>
      <c r="B185" s="197"/>
      <c r="C185" s="198"/>
      <c r="D185" s="199" t="s">
        <v>71</v>
      </c>
      <c r="E185" s="200" t="s">
        <v>999</v>
      </c>
      <c r="F185" s="200" t="s">
        <v>1000</v>
      </c>
      <c r="G185" s="198"/>
      <c r="H185" s="198"/>
      <c r="I185" s="201"/>
      <c r="J185" s="202">
        <f>BK185</f>
        <v>0</v>
      </c>
      <c r="K185" s="198"/>
      <c r="L185" s="203"/>
      <c r="M185" s="204"/>
      <c r="N185" s="205"/>
      <c r="O185" s="205"/>
      <c r="P185" s="206">
        <f>SUM(P186:P187)</f>
        <v>0</v>
      </c>
      <c r="Q185" s="205"/>
      <c r="R185" s="206">
        <f>SUM(R186:R187)</f>
        <v>0</v>
      </c>
      <c r="S185" s="205"/>
      <c r="T185" s="207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79</v>
      </c>
      <c r="AT185" s="209" t="s">
        <v>71</v>
      </c>
      <c r="AU185" s="209" t="s">
        <v>72</v>
      </c>
      <c r="AY185" s="208" t="s">
        <v>129</v>
      </c>
      <c r="BK185" s="210">
        <f>SUM(BK186:BK187)</f>
        <v>0</v>
      </c>
    </row>
    <row r="186" s="2" customFormat="1" ht="16.5" customHeight="1">
      <c r="A186" s="39"/>
      <c r="B186" s="40"/>
      <c r="C186" s="213" t="s">
        <v>539</v>
      </c>
      <c r="D186" s="213" t="s">
        <v>132</v>
      </c>
      <c r="E186" s="214" t="s">
        <v>1001</v>
      </c>
      <c r="F186" s="215" t="s">
        <v>1002</v>
      </c>
      <c r="G186" s="216" t="s">
        <v>922</v>
      </c>
      <c r="H186" s="217">
        <v>5</v>
      </c>
      <c r="I186" s="218"/>
      <c r="J186" s="219">
        <f>ROUND(I186*H186,2)</f>
        <v>0</v>
      </c>
      <c r="K186" s="215" t="s">
        <v>19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145</v>
      </c>
      <c r="AT186" s="224" t="s">
        <v>132</v>
      </c>
      <c r="AU186" s="224" t="s">
        <v>79</v>
      </c>
      <c r="AY186" s="18" t="s">
        <v>129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145</v>
      </c>
      <c r="BM186" s="224" t="s">
        <v>840</v>
      </c>
    </row>
    <row r="187" s="2" customFormat="1">
      <c r="A187" s="39"/>
      <c r="B187" s="40"/>
      <c r="C187" s="41"/>
      <c r="D187" s="226" t="s">
        <v>139</v>
      </c>
      <c r="E187" s="41"/>
      <c r="F187" s="227" t="s">
        <v>1002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79</v>
      </c>
    </row>
    <row r="188" s="12" customFormat="1" ht="25.92" customHeight="1">
      <c r="A188" s="12"/>
      <c r="B188" s="197"/>
      <c r="C188" s="198"/>
      <c r="D188" s="199" t="s">
        <v>71</v>
      </c>
      <c r="E188" s="200" t="s">
        <v>1003</v>
      </c>
      <c r="F188" s="200" t="s">
        <v>1004</v>
      </c>
      <c r="G188" s="198"/>
      <c r="H188" s="198"/>
      <c r="I188" s="201"/>
      <c r="J188" s="202">
        <f>BK188</f>
        <v>0</v>
      </c>
      <c r="K188" s="198"/>
      <c r="L188" s="203"/>
      <c r="M188" s="204"/>
      <c r="N188" s="205"/>
      <c r="O188" s="205"/>
      <c r="P188" s="206">
        <f>SUM(P189:P190)</f>
        <v>0</v>
      </c>
      <c r="Q188" s="205"/>
      <c r="R188" s="206">
        <f>SUM(R189:R190)</f>
        <v>0</v>
      </c>
      <c r="S188" s="205"/>
      <c r="T188" s="207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8" t="s">
        <v>79</v>
      </c>
      <c r="AT188" s="209" t="s">
        <v>71</v>
      </c>
      <c r="AU188" s="209" t="s">
        <v>72</v>
      </c>
      <c r="AY188" s="208" t="s">
        <v>129</v>
      </c>
      <c r="BK188" s="210">
        <f>SUM(BK189:BK190)</f>
        <v>0</v>
      </c>
    </row>
    <row r="189" s="2" customFormat="1" ht="16.5" customHeight="1">
      <c r="A189" s="39"/>
      <c r="B189" s="40"/>
      <c r="C189" s="213" t="s">
        <v>554</v>
      </c>
      <c r="D189" s="213" t="s">
        <v>132</v>
      </c>
      <c r="E189" s="214" t="s">
        <v>1005</v>
      </c>
      <c r="F189" s="215" t="s">
        <v>1006</v>
      </c>
      <c r="G189" s="216" t="s">
        <v>922</v>
      </c>
      <c r="H189" s="217">
        <v>5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145</v>
      </c>
      <c r="AT189" s="224" t="s">
        <v>132</v>
      </c>
      <c r="AU189" s="224" t="s">
        <v>79</v>
      </c>
      <c r="AY189" s="18" t="s">
        <v>129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145</v>
      </c>
      <c r="BM189" s="224" t="s">
        <v>855</v>
      </c>
    </row>
    <row r="190" s="2" customFormat="1">
      <c r="A190" s="39"/>
      <c r="B190" s="40"/>
      <c r="C190" s="41"/>
      <c r="D190" s="226" t="s">
        <v>139</v>
      </c>
      <c r="E190" s="41"/>
      <c r="F190" s="227" t="s">
        <v>1006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79</v>
      </c>
    </row>
    <row r="191" s="12" customFormat="1" ht="25.92" customHeight="1">
      <c r="A191" s="12"/>
      <c r="B191" s="197"/>
      <c r="C191" s="198"/>
      <c r="D191" s="199" t="s">
        <v>71</v>
      </c>
      <c r="E191" s="200" t="s">
        <v>1007</v>
      </c>
      <c r="F191" s="200" t="s">
        <v>1008</v>
      </c>
      <c r="G191" s="198"/>
      <c r="H191" s="198"/>
      <c r="I191" s="201"/>
      <c r="J191" s="202">
        <f>BK191</f>
        <v>0</v>
      </c>
      <c r="K191" s="198"/>
      <c r="L191" s="203"/>
      <c r="M191" s="204"/>
      <c r="N191" s="205"/>
      <c r="O191" s="205"/>
      <c r="P191" s="206">
        <f>SUM(P192:P193)</f>
        <v>0</v>
      </c>
      <c r="Q191" s="205"/>
      <c r="R191" s="206">
        <f>SUM(R192:R193)</f>
        <v>0</v>
      </c>
      <c r="S191" s="205"/>
      <c r="T191" s="207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79</v>
      </c>
      <c r="AT191" s="209" t="s">
        <v>71</v>
      </c>
      <c r="AU191" s="209" t="s">
        <v>72</v>
      </c>
      <c r="AY191" s="208" t="s">
        <v>129</v>
      </c>
      <c r="BK191" s="210">
        <f>SUM(BK192:BK193)</f>
        <v>0</v>
      </c>
    </row>
    <row r="192" s="2" customFormat="1" ht="16.5" customHeight="1">
      <c r="A192" s="39"/>
      <c r="B192" s="40"/>
      <c r="C192" s="213" t="s">
        <v>562</v>
      </c>
      <c r="D192" s="213" t="s">
        <v>132</v>
      </c>
      <c r="E192" s="214" t="s">
        <v>1009</v>
      </c>
      <c r="F192" s="215" t="s">
        <v>1010</v>
      </c>
      <c r="G192" s="216" t="s">
        <v>922</v>
      </c>
      <c r="H192" s="217">
        <v>1</v>
      </c>
      <c r="I192" s="218"/>
      <c r="J192" s="219">
        <f>ROUND(I192*H192,2)</f>
        <v>0</v>
      </c>
      <c r="K192" s="215" t="s">
        <v>19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145</v>
      </c>
      <c r="AT192" s="224" t="s">
        <v>132</v>
      </c>
      <c r="AU192" s="224" t="s">
        <v>79</v>
      </c>
      <c r="AY192" s="18" t="s">
        <v>129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145</v>
      </c>
      <c r="BM192" s="224" t="s">
        <v>884</v>
      </c>
    </row>
    <row r="193" s="2" customFormat="1">
      <c r="A193" s="39"/>
      <c r="B193" s="40"/>
      <c r="C193" s="41"/>
      <c r="D193" s="226" t="s">
        <v>139</v>
      </c>
      <c r="E193" s="41"/>
      <c r="F193" s="227" t="s">
        <v>1010</v>
      </c>
      <c r="G193" s="41"/>
      <c r="H193" s="41"/>
      <c r="I193" s="228"/>
      <c r="J193" s="41"/>
      <c r="K193" s="41"/>
      <c r="L193" s="45"/>
      <c r="M193" s="265"/>
      <c r="N193" s="266"/>
      <c r="O193" s="267"/>
      <c r="P193" s="267"/>
      <c r="Q193" s="267"/>
      <c r="R193" s="267"/>
      <c r="S193" s="267"/>
      <c r="T193" s="268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79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1xdL0/+S3StiwRMvVKLwBnY86rubp8iOupYPAQ/p9+mS30yUbHi75ASyNUnmJzjtEXocf99H3sSuYlDhidwfLw==" hashValue="5gkAGHgbR+CUly/Rt8PettVIMVEo3Vfg4VrIpUGqM7q/xfcQwvUIQQSMI6PUi6Q1pEW76vPiv7m6FqJE/dEWYw==" algorithmName="SHA-512" password="CC35"/>
  <autoFilter ref="C93:K1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POTRUBNÍ POŠTA V AREÁLU NEMOCNICE VE FRÝDKU - MÍSTKU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1011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ROUND((SUM(BE89:BE191)),  2)</f>
        <v>0</v>
      </c>
      <c r="G35" s="39"/>
      <c r="H35" s="39"/>
      <c r="I35" s="158">
        <v>0.20999999999999999</v>
      </c>
      <c r="J35" s="157">
        <f>ROUND(((SUM(BE89:BE191))*I35),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ROUND((SUM(BF89:BF191)),  2)</f>
        <v>0</v>
      </c>
      <c r="G36" s="39"/>
      <c r="H36" s="39"/>
      <c r="I36" s="158">
        <v>0.14999999999999999</v>
      </c>
      <c r="J36" s="157">
        <f>ROUND(((SUM(BF89:BF191))*I36),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ROUND((SUM(BG89:BG191)),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ROUND((SUM(BH89:BH191)),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ROUND((SUM(BI89:BI191)),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POTRUBNÍ POŠTA V AREÁLU NEMOCNICE VE FRÝDKU - MÍSTKU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1.A-003 - Etapa 1.A - Zdravotechnika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22. 9. 2022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105</v>
      </c>
      <c r="D61" s="172"/>
      <c r="E61" s="172"/>
      <c r="F61" s="172"/>
      <c r="G61" s="172"/>
      <c r="H61" s="172"/>
      <c r="I61" s="172"/>
      <c r="J61" s="173" t="s">
        <v>106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107</v>
      </c>
    </row>
    <row r="64" s="9" customFormat="1" ht="24.96" customHeight="1">
      <c r="A64" s="9"/>
      <c r="B64" s="175"/>
      <c r="C64" s="176"/>
      <c r="D64" s="177" t="s">
        <v>208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1012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1013</v>
      </c>
      <c r="E66" s="183"/>
      <c r="F66" s="183"/>
      <c r="G66" s="183"/>
      <c r="H66" s="183"/>
      <c r="I66" s="183"/>
      <c r="J66" s="184">
        <f>J125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1014</v>
      </c>
      <c r="E67" s="183"/>
      <c r="F67" s="183"/>
      <c r="G67" s="183"/>
      <c r="H67" s="183"/>
      <c r="I67" s="183"/>
      <c r="J67" s="184">
        <f>J153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113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POTRUBNÍ POŠTA V AREÁLU NEMOCNICE VE FRÝDKU - MÍSTKU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100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101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102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1.A-003 - Etapa 1.A - Zdravotechnika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33" t="s">
        <v>23</v>
      </c>
      <c r="J83" s="73" t="str">
        <f>IF(J14="","",J14)</f>
        <v>22. 9. 2022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Nemocnice ve Frýdku - Místku, p.o.</v>
      </c>
      <c r="G85" s="41"/>
      <c r="H85" s="41"/>
      <c r="I85" s="33" t="s">
        <v>31</v>
      </c>
      <c r="J85" s="37" t="str">
        <f>E23</f>
        <v>Forsing projekt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Jindřich Jansa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114</v>
      </c>
      <c r="D88" s="189" t="s">
        <v>57</v>
      </c>
      <c r="E88" s="189" t="s">
        <v>53</v>
      </c>
      <c r="F88" s="189" t="s">
        <v>54</v>
      </c>
      <c r="G88" s="189" t="s">
        <v>115</v>
      </c>
      <c r="H88" s="189" t="s">
        <v>116</v>
      </c>
      <c r="I88" s="189" t="s">
        <v>117</v>
      </c>
      <c r="J88" s="189" t="s">
        <v>106</v>
      </c>
      <c r="K88" s="190" t="s">
        <v>118</v>
      </c>
      <c r="L88" s="191"/>
      <c r="M88" s="93" t="s">
        <v>19</v>
      </c>
      <c r="N88" s="94" t="s">
        <v>42</v>
      </c>
      <c r="O88" s="94" t="s">
        <v>119</v>
      </c>
      <c r="P88" s="94" t="s">
        <v>120</v>
      </c>
      <c r="Q88" s="94" t="s">
        <v>121</v>
      </c>
      <c r="R88" s="94" t="s">
        <v>122</v>
      </c>
      <c r="S88" s="94" t="s">
        <v>123</v>
      </c>
      <c r="T88" s="95" t="s">
        <v>124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0.13774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107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71</v>
      </c>
      <c r="E90" s="200" t="s">
        <v>679</v>
      </c>
      <c r="F90" s="200" t="s">
        <v>680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P91+P125+P153</f>
        <v>0</v>
      </c>
      <c r="Q90" s="205"/>
      <c r="R90" s="206">
        <f>R91+R125+R153</f>
        <v>0.13774</v>
      </c>
      <c r="S90" s="205"/>
      <c r="T90" s="207">
        <f>T91+T125+T153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81</v>
      </c>
      <c r="AT90" s="209" t="s">
        <v>71</v>
      </c>
      <c r="AU90" s="209" t="s">
        <v>72</v>
      </c>
      <c r="AY90" s="208" t="s">
        <v>129</v>
      </c>
      <c r="BK90" s="210">
        <f>BK91+BK125+BK153</f>
        <v>0</v>
      </c>
    </row>
    <row r="91" s="12" customFormat="1" ht="22.8" customHeight="1">
      <c r="A91" s="12"/>
      <c r="B91" s="197"/>
      <c r="C91" s="198"/>
      <c r="D91" s="199" t="s">
        <v>71</v>
      </c>
      <c r="E91" s="211" t="s">
        <v>1015</v>
      </c>
      <c r="F91" s="211" t="s">
        <v>1016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SUM(P92:P124)</f>
        <v>0</v>
      </c>
      <c r="Q91" s="205"/>
      <c r="R91" s="206">
        <f>SUM(R92:R124)</f>
        <v>0.0081599999999999989</v>
      </c>
      <c r="S91" s="205"/>
      <c r="T91" s="207">
        <f>SUM(T92:T124)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81</v>
      </c>
      <c r="AT91" s="209" t="s">
        <v>71</v>
      </c>
      <c r="AU91" s="209" t="s">
        <v>79</v>
      </c>
      <c r="AY91" s="208" t="s">
        <v>129</v>
      </c>
      <c r="BK91" s="210">
        <f>SUM(BK92:BK124)</f>
        <v>0</v>
      </c>
    </row>
    <row r="92" s="2" customFormat="1" ht="16.5" customHeight="1">
      <c r="A92" s="39"/>
      <c r="B92" s="40"/>
      <c r="C92" s="213" t="s">
        <v>79</v>
      </c>
      <c r="D92" s="213" t="s">
        <v>132</v>
      </c>
      <c r="E92" s="214" t="s">
        <v>1017</v>
      </c>
      <c r="F92" s="215" t="s">
        <v>1018</v>
      </c>
      <c r="G92" s="216" t="s">
        <v>440</v>
      </c>
      <c r="H92" s="217">
        <v>3</v>
      </c>
      <c r="I92" s="218"/>
      <c r="J92" s="219">
        <f>ROUND(I92*H92,2)</f>
        <v>0</v>
      </c>
      <c r="K92" s="215" t="s">
        <v>136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0.00048000000000000001</v>
      </c>
      <c r="R92" s="222">
        <f>Q92*H92</f>
        <v>0.0014400000000000001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324</v>
      </c>
      <c r="AT92" s="224" t="s">
        <v>132</v>
      </c>
      <c r="AU92" s="224" t="s">
        <v>81</v>
      </c>
      <c r="AY92" s="18" t="s">
        <v>129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324</v>
      </c>
      <c r="BM92" s="224" t="s">
        <v>1019</v>
      </c>
    </row>
    <row r="93" s="2" customFormat="1">
      <c r="A93" s="39"/>
      <c r="B93" s="40"/>
      <c r="C93" s="41"/>
      <c r="D93" s="226" t="s">
        <v>139</v>
      </c>
      <c r="E93" s="41"/>
      <c r="F93" s="227" t="s">
        <v>1020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139</v>
      </c>
      <c r="AU93" s="18" t="s">
        <v>81</v>
      </c>
    </row>
    <row r="94" s="2" customFormat="1">
      <c r="A94" s="39"/>
      <c r="B94" s="40"/>
      <c r="C94" s="41"/>
      <c r="D94" s="231" t="s">
        <v>140</v>
      </c>
      <c r="E94" s="41"/>
      <c r="F94" s="232" t="s">
        <v>1021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81</v>
      </c>
    </row>
    <row r="95" s="13" customFormat="1">
      <c r="A95" s="13"/>
      <c r="B95" s="233"/>
      <c r="C95" s="234"/>
      <c r="D95" s="226" t="s">
        <v>142</v>
      </c>
      <c r="E95" s="235" t="s">
        <v>19</v>
      </c>
      <c r="F95" s="236" t="s">
        <v>1022</v>
      </c>
      <c r="G95" s="234"/>
      <c r="H95" s="235" t="s">
        <v>19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142</v>
      </c>
      <c r="AU95" s="242" t="s">
        <v>81</v>
      </c>
      <c r="AV95" s="13" t="s">
        <v>79</v>
      </c>
      <c r="AW95" s="13" t="s">
        <v>33</v>
      </c>
      <c r="AX95" s="13" t="s">
        <v>72</v>
      </c>
      <c r="AY95" s="242" t="s">
        <v>129</v>
      </c>
    </row>
    <row r="96" s="13" customFormat="1">
      <c r="A96" s="13"/>
      <c r="B96" s="233"/>
      <c r="C96" s="234"/>
      <c r="D96" s="226" t="s">
        <v>142</v>
      </c>
      <c r="E96" s="235" t="s">
        <v>19</v>
      </c>
      <c r="F96" s="236" t="s">
        <v>1023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142</v>
      </c>
      <c r="AU96" s="242" t="s">
        <v>81</v>
      </c>
      <c r="AV96" s="13" t="s">
        <v>79</v>
      </c>
      <c r="AW96" s="13" t="s">
        <v>33</v>
      </c>
      <c r="AX96" s="13" t="s">
        <v>72</v>
      </c>
      <c r="AY96" s="242" t="s">
        <v>129</v>
      </c>
    </row>
    <row r="97" s="14" customFormat="1">
      <c r="A97" s="14"/>
      <c r="B97" s="243"/>
      <c r="C97" s="244"/>
      <c r="D97" s="226" t="s">
        <v>142</v>
      </c>
      <c r="E97" s="245" t="s">
        <v>19</v>
      </c>
      <c r="F97" s="246" t="s">
        <v>151</v>
      </c>
      <c r="G97" s="244"/>
      <c r="H97" s="247">
        <v>3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142</v>
      </c>
      <c r="AU97" s="253" t="s">
        <v>81</v>
      </c>
      <c r="AV97" s="14" t="s">
        <v>81</v>
      </c>
      <c r="AW97" s="14" t="s">
        <v>33</v>
      </c>
      <c r="AX97" s="14" t="s">
        <v>72</v>
      </c>
      <c r="AY97" s="253" t="s">
        <v>129</v>
      </c>
    </row>
    <row r="98" s="15" customFormat="1">
      <c r="A98" s="15"/>
      <c r="B98" s="254"/>
      <c r="C98" s="255"/>
      <c r="D98" s="226" t="s">
        <v>142</v>
      </c>
      <c r="E98" s="256" t="s">
        <v>19</v>
      </c>
      <c r="F98" s="257" t="s">
        <v>144</v>
      </c>
      <c r="G98" s="255"/>
      <c r="H98" s="258">
        <v>3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142</v>
      </c>
      <c r="AU98" s="264" t="s">
        <v>81</v>
      </c>
      <c r="AV98" s="15" t="s">
        <v>145</v>
      </c>
      <c r="AW98" s="15" t="s">
        <v>33</v>
      </c>
      <c r="AX98" s="15" t="s">
        <v>79</v>
      </c>
      <c r="AY98" s="264" t="s">
        <v>129</v>
      </c>
    </row>
    <row r="99" s="2" customFormat="1" ht="16.5" customHeight="1">
      <c r="A99" s="39"/>
      <c r="B99" s="40"/>
      <c r="C99" s="213" t="s">
        <v>81</v>
      </c>
      <c r="D99" s="213" t="s">
        <v>132</v>
      </c>
      <c r="E99" s="214" t="s">
        <v>1024</v>
      </c>
      <c r="F99" s="215" t="s">
        <v>1025</v>
      </c>
      <c r="G99" s="216" t="s">
        <v>440</v>
      </c>
      <c r="H99" s="217">
        <v>3</v>
      </c>
      <c r="I99" s="218"/>
      <c r="J99" s="219">
        <f>ROUND(I99*H99,2)</f>
        <v>0</v>
      </c>
      <c r="K99" s="215" t="s">
        <v>136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0.0022399999999999998</v>
      </c>
      <c r="R99" s="222">
        <f>Q99*H99</f>
        <v>0.0067199999999999994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324</v>
      </c>
      <c r="AT99" s="224" t="s">
        <v>132</v>
      </c>
      <c r="AU99" s="224" t="s">
        <v>81</v>
      </c>
      <c r="AY99" s="18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324</v>
      </c>
      <c r="BM99" s="224" t="s">
        <v>1026</v>
      </c>
    </row>
    <row r="100" s="2" customFormat="1">
      <c r="A100" s="39"/>
      <c r="B100" s="40"/>
      <c r="C100" s="41"/>
      <c r="D100" s="226" t="s">
        <v>139</v>
      </c>
      <c r="E100" s="41"/>
      <c r="F100" s="227" t="s">
        <v>1027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81</v>
      </c>
    </row>
    <row r="101" s="2" customFormat="1">
      <c r="A101" s="39"/>
      <c r="B101" s="40"/>
      <c r="C101" s="41"/>
      <c r="D101" s="231" t="s">
        <v>140</v>
      </c>
      <c r="E101" s="41"/>
      <c r="F101" s="232" t="s">
        <v>1028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81</v>
      </c>
    </row>
    <row r="102" s="13" customFormat="1">
      <c r="A102" s="13"/>
      <c r="B102" s="233"/>
      <c r="C102" s="234"/>
      <c r="D102" s="226" t="s">
        <v>142</v>
      </c>
      <c r="E102" s="235" t="s">
        <v>19</v>
      </c>
      <c r="F102" s="236" t="s">
        <v>1022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142</v>
      </c>
      <c r="AU102" s="242" t="s">
        <v>81</v>
      </c>
      <c r="AV102" s="13" t="s">
        <v>79</v>
      </c>
      <c r="AW102" s="13" t="s">
        <v>33</v>
      </c>
      <c r="AX102" s="13" t="s">
        <v>72</v>
      </c>
      <c r="AY102" s="242" t="s">
        <v>129</v>
      </c>
    </row>
    <row r="103" s="13" customFormat="1">
      <c r="A103" s="13"/>
      <c r="B103" s="233"/>
      <c r="C103" s="234"/>
      <c r="D103" s="226" t="s">
        <v>142</v>
      </c>
      <c r="E103" s="235" t="s">
        <v>19</v>
      </c>
      <c r="F103" s="236" t="s">
        <v>1023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142</v>
      </c>
      <c r="AU103" s="242" t="s">
        <v>81</v>
      </c>
      <c r="AV103" s="13" t="s">
        <v>79</v>
      </c>
      <c r="AW103" s="13" t="s">
        <v>33</v>
      </c>
      <c r="AX103" s="13" t="s">
        <v>72</v>
      </c>
      <c r="AY103" s="242" t="s">
        <v>129</v>
      </c>
    </row>
    <row r="104" s="14" customFormat="1">
      <c r="A104" s="14"/>
      <c r="B104" s="243"/>
      <c r="C104" s="244"/>
      <c r="D104" s="226" t="s">
        <v>142</v>
      </c>
      <c r="E104" s="245" t="s">
        <v>19</v>
      </c>
      <c r="F104" s="246" t="s">
        <v>151</v>
      </c>
      <c r="G104" s="244"/>
      <c r="H104" s="247">
        <v>3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142</v>
      </c>
      <c r="AU104" s="253" t="s">
        <v>81</v>
      </c>
      <c r="AV104" s="14" t="s">
        <v>81</v>
      </c>
      <c r="AW104" s="14" t="s">
        <v>33</v>
      </c>
      <c r="AX104" s="14" t="s">
        <v>72</v>
      </c>
      <c r="AY104" s="253" t="s">
        <v>129</v>
      </c>
    </row>
    <row r="105" s="15" customFormat="1">
      <c r="A105" s="15"/>
      <c r="B105" s="254"/>
      <c r="C105" s="255"/>
      <c r="D105" s="226" t="s">
        <v>142</v>
      </c>
      <c r="E105" s="256" t="s">
        <v>19</v>
      </c>
      <c r="F105" s="257" t="s">
        <v>144</v>
      </c>
      <c r="G105" s="255"/>
      <c r="H105" s="258">
        <v>3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4" t="s">
        <v>142</v>
      </c>
      <c r="AU105" s="264" t="s">
        <v>81</v>
      </c>
      <c r="AV105" s="15" t="s">
        <v>145</v>
      </c>
      <c r="AW105" s="15" t="s">
        <v>33</v>
      </c>
      <c r="AX105" s="15" t="s">
        <v>79</v>
      </c>
      <c r="AY105" s="264" t="s">
        <v>129</v>
      </c>
    </row>
    <row r="106" s="2" customFormat="1" ht="16.5" customHeight="1">
      <c r="A106" s="39"/>
      <c r="B106" s="40"/>
      <c r="C106" s="213" t="s">
        <v>151</v>
      </c>
      <c r="D106" s="213" t="s">
        <v>132</v>
      </c>
      <c r="E106" s="214" t="s">
        <v>1029</v>
      </c>
      <c r="F106" s="215" t="s">
        <v>1030</v>
      </c>
      <c r="G106" s="216" t="s">
        <v>327</v>
      </c>
      <c r="H106" s="217">
        <v>1</v>
      </c>
      <c r="I106" s="218"/>
      <c r="J106" s="219">
        <f>ROUND(I106*H106,2)</f>
        <v>0</v>
      </c>
      <c r="K106" s="215" t="s">
        <v>136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324</v>
      </c>
      <c r="AT106" s="224" t="s">
        <v>132</v>
      </c>
      <c r="AU106" s="224" t="s">
        <v>81</v>
      </c>
      <c r="AY106" s="18" t="s">
        <v>129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324</v>
      </c>
      <c r="BM106" s="224" t="s">
        <v>1031</v>
      </c>
    </row>
    <row r="107" s="2" customFormat="1">
      <c r="A107" s="39"/>
      <c r="B107" s="40"/>
      <c r="C107" s="41"/>
      <c r="D107" s="226" t="s">
        <v>139</v>
      </c>
      <c r="E107" s="41"/>
      <c r="F107" s="227" t="s">
        <v>1032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81</v>
      </c>
    </row>
    <row r="108" s="2" customFormat="1">
      <c r="A108" s="39"/>
      <c r="B108" s="40"/>
      <c r="C108" s="41"/>
      <c r="D108" s="231" t="s">
        <v>140</v>
      </c>
      <c r="E108" s="41"/>
      <c r="F108" s="232" t="s">
        <v>1033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81</v>
      </c>
    </row>
    <row r="109" s="2" customFormat="1" ht="16.5" customHeight="1">
      <c r="A109" s="39"/>
      <c r="B109" s="40"/>
      <c r="C109" s="213" t="s">
        <v>145</v>
      </c>
      <c r="D109" s="213" t="s">
        <v>132</v>
      </c>
      <c r="E109" s="214" t="s">
        <v>1034</v>
      </c>
      <c r="F109" s="215" t="s">
        <v>1035</v>
      </c>
      <c r="G109" s="216" t="s">
        <v>327</v>
      </c>
      <c r="H109" s="217">
        <v>1</v>
      </c>
      <c r="I109" s="218"/>
      <c r="J109" s="219">
        <f>ROUND(I109*H109,2)</f>
        <v>0</v>
      </c>
      <c r="K109" s="215" t="s">
        <v>136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324</v>
      </c>
      <c r="AT109" s="224" t="s">
        <v>132</v>
      </c>
      <c r="AU109" s="224" t="s">
        <v>81</v>
      </c>
      <c r="AY109" s="18" t="s">
        <v>129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324</v>
      </c>
      <c r="BM109" s="224" t="s">
        <v>1036</v>
      </c>
    </row>
    <row r="110" s="2" customFormat="1">
      <c r="A110" s="39"/>
      <c r="B110" s="40"/>
      <c r="C110" s="41"/>
      <c r="D110" s="226" t="s">
        <v>139</v>
      </c>
      <c r="E110" s="41"/>
      <c r="F110" s="227" t="s">
        <v>1037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81</v>
      </c>
    </row>
    <row r="111" s="2" customFormat="1">
      <c r="A111" s="39"/>
      <c r="B111" s="40"/>
      <c r="C111" s="41"/>
      <c r="D111" s="231" t="s">
        <v>140</v>
      </c>
      <c r="E111" s="41"/>
      <c r="F111" s="232" t="s">
        <v>1038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81</v>
      </c>
    </row>
    <row r="112" s="2" customFormat="1" ht="16.5" customHeight="1">
      <c r="A112" s="39"/>
      <c r="B112" s="40"/>
      <c r="C112" s="213" t="s">
        <v>128</v>
      </c>
      <c r="D112" s="213" t="s">
        <v>132</v>
      </c>
      <c r="E112" s="214" t="s">
        <v>1039</v>
      </c>
      <c r="F112" s="215" t="s">
        <v>1040</v>
      </c>
      <c r="G112" s="216" t="s">
        <v>440</v>
      </c>
      <c r="H112" s="217">
        <v>6</v>
      </c>
      <c r="I112" s="218"/>
      <c r="J112" s="219">
        <f>ROUND(I112*H112,2)</f>
        <v>0</v>
      </c>
      <c r="K112" s="215" t="s">
        <v>136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324</v>
      </c>
      <c r="AT112" s="224" t="s">
        <v>132</v>
      </c>
      <c r="AU112" s="224" t="s">
        <v>81</v>
      </c>
      <c r="AY112" s="18" t="s">
        <v>129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324</v>
      </c>
      <c r="BM112" s="224" t="s">
        <v>1041</v>
      </c>
    </row>
    <row r="113" s="2" customFormat="1">
      <c r="A113" s="39"/>
      <c r="B113" s="40"/>
      <c r="C113" s="41"/>
      <c r="D113" s="226" t="s">
        <v>139</v>
      </c>
      <c r="E113" s="41"/>
      <c r="F113" s="227" t="s">
        <v>1042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81</v>
      </c>
    </row>
    <row r="114" s="2" customFormat="1">
      <c r="A114" s="39"/>
      <c r="B114" s="40"/>
      <c r="C114" s="41"/>
      <c r="D114" s="231" t="s">
        <v>140</v>
      </c>
      <c r="E114" s="41"/>
      <c r="F114" s="232" t="s">
        <v>1043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81</v>
      </c>
    </row>
    <row r="115" s="2" customFormat="1" ht="16.5" customHeight="1">
      <c r="A115" s="39"/>
      <c r="B115" s="40"/>
      <c r="C115" s="213" t="s">
        <v>167</v>
      </c>
      <c r="D115" s="213" t="s">
        <v>132</v>
      </c>
      <c r="E115" s="214" t="s">
        <v>1044</v>
      </c>
      <c r="F115" s="215" t="s">
        <v>1045</v>
      </c>
      <c r="G115" s="216" t="s">
        <v>327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324</v>
      </c>
      <c r="AT115" s="224" t="s">
        <v>132</v>
      </c>
      <c r="AU115" s="224" t="s">
        <v>81</v>
      </c>
      <c r="AY115" s="18" t="s">
        <v>129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324</v>
      </c>
      <c r="BM115" s="224" t="s">
        <v>1046</v>
      </c>
    </row>
    <row r="116" s="2" customFormat="1">
      <c r="A116" s="39"/>
      <c r="B116" s="40"/>
      <c r="C116" s="41"/>
      <c r="D116" s="226" t="s">
        <v>139</v>
      </c>
      <c r="E116" s="41"/>
      <c r="F116" s="227" t="s">
        <v>1045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81</v>
      </c>
    </row>
    <row r="117" s="2" customFormat="1" ht="16.5" customHeight="1">
      <c r="A117" s="39"/>
      <c r="B117" s="40"/>
      <c r="C117" s="213" t="s">
        <v>175</v>
      </c>
      <c r="D117" s="213" t="s">
        <v>132</v>
      </c>
      <c r="E117" s="214" t="s">
        <v>1047</v>
      </c>
      <c r="F117" s="215" t="s">
        <v>1048</v>
      </c>
      <c r="G117" s="216" t="s">
        <v>1049</v>
      </c>
      <c r="H117" s="217">
        <v>20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324</v>
      </c>
      <c r="AT117" s="224" t="s">
        <v>132</v>
      </c>
      <c r="AU117" s="224" t="s">
        <v>81</v>
      </c>
      <c r="AY117" s="18" t="s">
        <v>129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324</v>
      </c>
      <c r="BM117" s="224" t="s">
        <v>1050</v>
      </c>
    </row>
    <row r="118" s="2" customFormat="1">
      <c r="A118" s="39"/>
      <c r="B118" s="40"/>
      <c r="C118" s="41"/>
      <c r="D118" s="226" t="s">
        <v>139</v>
      </c>
      <c r="E118" s="41"/>
      <c r="F118" s="227" t="s">
        <v>1048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81</v>
      </c>
    </row>
    <row r="119" s="2" customFormat="1" ht="16.5" customHeight="1">
      <c r="A119" s="39"/>
      <c r="B119" s="40"/>
      <c r="C119" s="213" t="s">
        <v>181</v>
      </c>
      <c r="D119" s="213" t="s">
        <v>132</v>
      </c>
      <c r="E119" s="214" t="s">
        <v>1051</v>
      </c>
      <c r="F119" s="215" t="s">
        <v>1052</v>
      </c>
      <c r="G119" s="216" t="s">
        <v>272</v>
      </c>
      <c r="H119" s="217">
        <v>0.0080000000000000002</v>
      </c>
      <c r="I119" s="218"/>
      <c r="J119" s="219">
        <f>ROUND(I119*H119,2)</f>
        <v>0</v>
      </c>
      <c r="K119" s="215" t="s">
        <v>136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324</v>
      </c>
      <c r="AT119" s="224" t="s">
        <v>132</v>
      </c>
      <c r="AU119" s="224" t="s">
        <v>81</v>
      </c>
      <c r="AY119" s="18" t="s">
        <v>129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324</v>
      </c>
      <c r="BM119" s="224" t="s">
        <v>1053</v>
      </c>
    </row>
    <row r="120" s="2" customFormat="1">
      <c r="A120" s="39"/>
      <c r="B120" s="40"/>
      <c r="C120" s="41"/>
      <c r="D120" s="226" t="s">
        <v>139</v>
      </c>
      <c r="E120" s="41"/>
      <c r="F120" s="227" t="s">
        <v>1054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139</v>
      </c>
      <c r="AU120" s="18" t="s">
        <v>81</v>
      </c>
    </row>
    <row r="121" s="2" customFormat="1">
      <c r="A121" s="39"/>
      <c r="B121" s="40"/>
      <c r="C121" s="41"/>
      <c r="D121" s="231" t="s">
        <v>140</v>
      </c>
      <c r="E121" s="41"/>
      <c r="F121" s="232" t="s">
        <v>1055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81</v>
      </c>
    </row>
    <row r="122" s="2" customFormat="1" ht="16.5" customHeight="1">
      <c r="A122" s="39"/>
      <c r="B122" s="40"/>
      <c r="C122" s="213" t="s">
        <v>186</v>
      </c>
      <c r="D122" s="213" t="s">
        <v>132</v>
      </c>
      <c r="E122" s="214" t="s">
        <v>1056</v>
      </c>
      <c r="F122" s="215" t="s">
        <v>1057</v>
      </c>
      <c r="G122" s="216" t="s">
        <v>272</v>
      </c>
      <c r="H122" s="217">
        <v>0.0080000000000000002</v>
      </c>
      <c r="I122" s="218"/>
      <c r="J122" s="219">
        <f>ROUND(I122*H122,2)</f>
        <v>0</v>
      </c>
      <c r="K122" s="215" t="s">
        <v>136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324</v>
      </c>
      <c r="AT122" s="224" t="s">
        <v>132</v>
      </c>
      <c r="AU122" s="224" t="s">
        <v>81</v>
      </c>
      <c r="AY122" s="18" t="s">
        <v>129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324</v>
      </c>
      <c r="BM122" s="224" t="s">
        <v>1058</v>
      </c>
    </row>
    <row r="123" s="2" customFormat="1">
      <c r="A123" s="39"/>
      <c r="B123" s="40"/>
      <c r="C123" s="41"/>
      <c r="D123" s="226" t="s">
        <v>139</v>
      </c>
      <c r="E123" s="41"/>
      <c r="F123" s="227" t="s">
        <v>1059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139</v>
      </c>
      <c r="AU123" s="18" t="s">
        <v>81</v>
      </c>
    </row>
    <row r="124" s="2" customFormat="1">
      <c r="A124" s="39"/>
      <c r="B124" s="40"/>
      <c r="C124" s="41"/>
      <c r="D124" s="231" t="s">
        <v>140</v>
      </c>
      <c r="E124" s="41"/>
      <c r="F124" s="232" t="s">
        <v>1060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81</v>
      </c>
    </row>
    <row r="125" s="12" customFormat="1" ht="22.8" customHeight="1">
      <c r="A125" s="12"/>
      <c r="B125" s="197"/>
      <c r="C125" s="198"/>
      <c r="D125" s="199" t="s">
        <v>71</v>
      </c>
      <c r="E125" s="211" t="s">
        <v>1061</v>
      </c>
      <c r="F125" s="211" t="s">
        <v>1062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SUM(P126:P152)</f>
        <v>0</v>
      </c>
      <c r="Q125" s="205"/>
      <c r="R125" s="206">
        <f>SUM(R126:R152)</f>
        <v>0.097500000000000003</v>
      </c>
      <c r="S125" s="205"/>
      <c r="T125" s="207">
        <f>SUM(T126:T152)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81</v>
      </c>
      <c r="AT125" s="209" t="s">
        <v>71</v>
      </c>
      <c r="AU125" s="209" t="s">
        <v>79</v>
      </c>
      <c r="AY125" s="208" t="s">
        <v>129</v>
      </c>
      <c r="BK125" s="210">
        <f>SUM(BK126:BK152)</f>
        <v>0</v>
      </c>
    </row>
    <row r="126" s="2" customFormat="1" ht="16.5" customHeight="1">
      <c r="A126" s="39"/>
      <c r="B126" s="40"/>
      <c r="C126" s="213" t="s">
        <v>193</v>
      </c>
      <c r="D126" s="213" t="s">
        <v>132</v>
      </c>
      <c r="E126" s="214" t="s">
        <v>1063</v>
      </c>
      <c r="F126" s="215" t="s">
        <v>1064</v>
      </c>
      <c r="G126" s="216" t="s">
        <v>440</v>
      </c>
      <c r="H126" s="217">
        <v>30</v>
      </c>
      <c r="I126" s="218"/>
      <c r="J126" s="219">
        <f>ROUND(I126*H126,2)</f>
        <v>0</v>
      </c>
      <c r="K126" s="215" t="s">
        <v>136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0.00281</v>
      </c>
      <c r="R126" s="222">
        <f>Q126*H126</f>
        <v>0.0843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324</v>
      </c>
      <c r="AT126" s="224" t="s">
        <v>132</v>
      </c>
      <c r="AU126" s="224" t="s">
        <v>81</v>
      </c>
      <c r="AY126" s="18" t="s">
        <v>129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324</v>
      </c>
      <c r="BM126" s="224" t="s">
        <v>1065</v>
      </c>
    </row>
    <row r="127" s="2" customFormat="1">
      <c r="A127" s="39"/>
      <c r="B127" s="40"/>
      <c r="C127" s="41"/>
      <c r="D127" s="226" t="s">
        <v>139</v>
      </c>
      <c r="E127" s="41"/>
      <c r="F127" s="227" t="s">
        <v>1066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81</v>
      </c>
    </row>
    <row r="128" s="2" customFormat="1">
      <c r="A128" s="39"/>
      <c r="B128" s="40"/>
      <c r="C128" s="41"/>
      <c r="D128" s="231" t="s">
        <v>140</v>
      </c>
      <c r="E128" s="41"/>
      <c r="F128" s="232" t="s">
        <v>1067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140</v>
      </c>
      <c r="AU128" s="18" t="s">
        <v>81</v>
      </c>
    </row>
    <row r="129" s="13" customFormat="1">
      <c r="A129" s="13"/>
      <c r="B129" s="233"/>
      <c r="C129" s="234"/>
      <c r="D129" s="226" t="s">
        <v>142</v>
      </c>
      <c r="E129" s="235" t="s">
        <v>19</v>
      </c>
      <c r="F129" s="236" t="s">
        <v>1022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142</v>
      </c>
      <c r="AU129" s="242" t="s">
        <v>81</v>
      </c>
      <c r="AV129" s="13" t="s">
        <v>79</v>
      </c>
      <c r="AW129" s="13" t="s">
        <v>33</v>
      </c>
      <c r="AX129" s="13" t="s">
        <v>72</v>
      </c>
      <c r="AY129" s="242" t="s">
        <v>129</v>
      </c>
    </row>
    <row r="130" s="13" customFormat="1">
      <c r="A130" s="13"/>
      <c r="B130" s="233"/>
      <c r="C130" s="234"/>
      <c r="D130" s="226" t="s">
        <v>142</v>
      </c>
      <c r="E130" s="235" t="s">
        <v>19</v>
      </c>
      <c r="F130" s="236" t="s">
        <v>1023</v>
      </c>
      <c r="G130" s="234"/>
      <c r="H130" s="235" t="s">
        <v>19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142</v>
      </c>
      <c r="AU130" s="242" t="s">
        <v>81</v>
      </c>
      <c r="AV130" s="13" t="s">
        <v>79</v>
      </c>
      <c r="AW130" s="13" t="s">
        <v>33</v>
      </c>
      <c r="AX130" s="13" t="s">
        <v>72</v>
      </c>
      <c r="AY130" s="242" t="s">
        <v>129</v>
      </c>
    </row>
    <row r="131" s="14" customFormat="1">
      <c r="A131" s="14"/>
      <c r="B131" s="243"/>
      <c r="C131" s="244"/>
      <c r="D131" s="226" t="s">
        <v>142</v>
      </c>
      <c r="E131" s="245" t="s">
        <v>19</v>
      </c>
      <c r="F131" s="246" t="s">
        <v>451</v>
      </c>
      <c r="G131" s="244"/>
      <c r="H131" s="247">
        <v>30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142</v>
      </c>
      <c r="AU131" s="253" t="s">
        <v>81</v>
      </c>
      <c r="AV131" s="14" t="s">
        <v>81</v>
      </c>
      <c r="AW131" s="14" t="s">
        <v>33</v>
      </c>
      <c r="AX131" s="14" t="s">
        <v>72</v>
      </c>
      <c r="AY131" s="253" t="s">
        <v>129</v>
      </c>
    </row>
    <row r="132" s="15" customFormat="1">
      <c r="A132" s="15"/>
      <c r="B132" s="254"/>
      <c r="C132" s="255"/>
      <c r="D132" s="226" t="s">
        <v>142</v>
      </c>
      <c r="E132" s="256" t="s">
        <v>19</v>
      </c>
      <c r="F132" s="257" t="s">
        <v>144</v>
      </c>
      <c r="G132" s="255"/>
      <c r="H132" s="258">
        <v>30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142</v>
      </c>
      <c r="AU132" s="264" t="s">
        <v>81</v>
      </c>
      <c r="AV132" s="15" t="s">
        <v>145</v>
      </c>
      <c r="AW132" s="15" t="s">
        <v>33</v>
      </c>
      <c r="AX132" s="15" t="s">
        <v>79</v>
      </c>
      <c r="AY132" s="264" t="s">
        <v>129</v>
      </c>
    </row>
    <row r="133" s="2" customFormat="1" ht="24.15" customHeight="1">
      <c r="A133" s="39"/>
      <c r="B133" s="40"/>
      <c r="C133" s="213" t="s">
        <v>289</v>
      </c>
      <c r="D133" s="213" t="s">
        <v>132</v>
      </c>
      <c r="E133" s="214" t="s">
        <v>1068</v>
      </c>
      <c r="F133" s="215" t="s">
        <v>1069</v>
      </c>
      <c r="G133" s="216" t="s">
        <v>440</v>
      </c>
      <c r="H133" s="217">
        <v>30</v>
      </c>
      <c r="I133" s="218"/>
      <c r="J133" s="219">
        <f>ROUND(I133*H133,2)</f>
        <v>0</v>
      </c>
      <c r="K133" s="215" t="s">
        <v>136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0.00024000000000000001</v>
      </c>
      <c r="R133" s="222">
        <f>Q133*H133</f>
        <v>0.0071999999999999998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324</v>
      </c>
      <c r="AT133" s="224" t="s">
        <v>132</v>
      </c>
      <c r="AU133" s="224" t="s">
        <v>81</v>
      </c>
      <c r="AY133" s="18" t="s">
        <v>129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324</v>
      </c>
      <c r="BM133" s="224" t="s">
        <v>1070</v>
      </c>
    </row>
    <row r="134" s="2" customFormat="1">
      <c r="A134" s="39"/>
      <c r="B134" s="40"/>
      <c r="C134" s="41"/>
      <c r="D134" s="226" t="s">
        <v>139</v>
      </c>
      <c r="E134" s="41"/>
      <c r="F134" s="227" t="s">
        <v>1071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81</v>
      </c>
    </row>
    <row r="135" s="2" customFormat="1">
      <c r="A135" s="39"/>
      <c r="B135" s="40"/>
      <c r="C135" s="41"/>
      <c r="D135" s="231" t="s">
        <v>140</v>
      </c>
      <c r="E135" s="41"/>
      <c r="F135" s="232" t="s">
        <v>1072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81</v>
      </c>
    </row>
    <row r="136" s="2" customFormat="1" ht="16.5" customHeight="1">
      <c r="A136" s="39"/>
      <c r="B136" s="40"/>
      <c r="C136" s="213" t="s">
        <v>296</v>
      </c>
      <c r="D136" s="213" t="s">
        <v>132</v>
      </c>
      <c r="E136" s="214" t="s">
        <v>1073</v>
      </c>
      <c r="F136" s="215" t="s">
        <v>1074</v>
      </c>
      <c r="G136" s="216" t="s">
        <v>327</v>
      </c>
      <c r="H136" s="217">
        <v>4</v>
      </c>
      <c r="I136" s="218"/>
      <c r="J136" s="219">
        <f>ROUND(I136*H136,2)</f>
        <v>0</v>
      </c>
      <c r="K136" s="215" t="s">
        <v>136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324</v>
      </c>
      <c r="AT136" s="224" t="s">
        <v>132</v>
      </c>
      <c r="AU136" s="224" t="s">
        <v>81</v>
      </c>
      <c r="AY136" s="18" t="s">
        <v>129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324</v>
      </c>
      <c r="BM136" s="224" t="s">
        <v>1075</v>
      </c>
    </row>
    <row r="137" s="2" customFormat="1">
      <c r="A137" s="39"/>
      <c r="B137" s="40"/>
      <c r="C137" s="41"/>
      <c r="D137" s="226" t="s">
        <v>139</v>
      </c>
      <c r="E137" s="41"/>
      <c r="F137" s="227" t="s">
        <v>1076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81</v>
      </c>
    </row>
    <row r="138" s="2" customFormat="1">
      <c r="A138" s="39"/>
      <c r="B138" s="40"/>
      <c r="C138" s="41"/>
      <c r="D138" s="231" t="s">
        <v>140</v>
      </c>
      <c r="E138" s="41"/>
      <c r="F138" s="232" t="s">
        <v>1077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81</v>
      </c>
    </row>
    <row r="139" s="2" customFormat="1" ht="16.5" customHeight="1">
      <c r="A139" s="39"/>
      <c r="B139" s="40"/>
      <c r="C139" s="213" t="s">
        <v>303</v>
      </c>
      <c r="D139" s="213" t="s">
        <v>132</v>
      </c>
      <c r="E139" s="214" t="s">
        <v>1078</v>
      </c>
      <c r="F139" s="215" t="s">
        <v>1079</v>
      </c>
      <c r="G139" s="216" t="s">
        <v>440</v>
      </c>
      <c r="H139" s="217">
        <v>30</v>
      </c>
      <c r="I139" s="218"/>
      <c r="J139" s="219">
        <f>ROUND(I139*H139,2)</f>
        <v>0</v>
      </c>
      <c r="K139" s="215" t="s">
        <v>136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0.00019000000000000001</v>
      </c>
      <c r="R139" s="222">
        <f>Q139*H139</f>
        <v>0.0057000000000000002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324</v>
      </c>
      <c r="AT139" s="224" t="s">
        <v>132</v>
      </c>
      <c r="AU139" s="224" t="s">
        <v>81</v>
      </c>
      <c r="AY139" s="18" t="s">
        <v>129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324</v>
      </c>
      <c r="BM139" s="224" t="s">
        <v>1080</v>
      </c>
    </row>
    <row r="140" s="2" customFormat="1">
      <c r="A140" s="39"/>
      <c r="B140" s="40"/>
      <c r="C140" s="41"/>
      <c r="D140" s="226" t="s">
        <v>139</v>
      </c>
      <c r="E140" s="41"/>
      <c r="F140" s="227" t="s">
        <v>1081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139</v>
      </c>
      <c r="AU140" s="18" t="s">
        <v>81</v>
      </c>
    </row>
    <row r="141" s="2" customFormat="1">
      <c r="A141" s="39"/>
      <c r="B141" s="40"/>
      <c r="C141" s="41"/>
      <c r="D141" s="231" t="s">
        <v>140</v>
      </c>
      <c r="E141" s="41"/>
      <c r="F141" s="232" t="s">
        <v>1082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81</v>
      </c>
    </row>
    <row r="142" s="2" customFormat="1" ht="16.5" customHeight="1">
      <c r="A142" s="39"/>
      <c r="B142" s="40"/>
      <c r="C142" s="213" t="s">
        <v>309</v>
      </c>
      <c r="D142" s="213" t="s">
        <v>132</v>
      </c>
      <c r="E142" s="214" t="s">
        <v>1083</v>
      </c>
      <c r="F142" s="215" t="s">
        <v>1084</v>
      </c>
      <c r="G142" s="216" t="s">
        <v>440</v>
      </c>
      <c r="H142" s="217">
        <v>30</v>
      </c>
      <c r="I142" s="218"/>
      <c r="J142" s="219">
        <f>ROUND(I142*H142,2)</f>
        <v>0</v>
      </c>
      <c r="K142" s="215" t="s">
        <v>136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1.0000000000000001E-05</v>
      </c>
      <c r="R142" s="222">
        <f>Q142*H142</f>
        <v>0.00030000000000000003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324</v>
      </c>
      <c r="AT142" s="224" t="s">
        <v>132</v>
      </c>
      <c r="AU142" s="224" t="s">
        <v>81</v>
      </c>
      <c r="AY142" s="18" t="s">
        <v>129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324</v>
      </c>
      <c r="BM142" s="224" t="s">
        <v>1085</v>
      </c>
    </row>
    <row r="143" s="2" customFormat="1">
      <c r="A143" s="39"/>
      <c r="B143" s="40"/>
      <c r="C143" s="41"/>
      <c r="D143" s="226" t="s">
        <v>139</v>
      </c>
      <c r="E143" s="41"/>
      <c r="F143" s="227" t="s">
        <v>1086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81</v>
      </c>
    </row>
    <row r="144" s="2" customFormat="1">
      <c r="A144" s="39"/>
      <c r="B144" s="40"/>
      <c r="C144" s="41"/>
      <c r="D144" s="231" t="s">
        <v>140</v>
      </c>
      <c r="E144" s="41"/>
      <c r="F144" s="232" t="s">
        <v>1087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140</v>
      </c>
      <c r="AU144" s="18" t="s">
        <v>81</v>
      </c>
    </row>
    <row r="145" s="2" customFormat="1" ht="16.5" customHeight="1">
      <c r="A145" s="39"/>
      <c r="B145" s="40"/>
      <c r="C145" s="213" t="s">
        <v>8</v>
      </c>
      <c r="D145" s="213" t="s">
        <v>132</v>
      </c>
      <c r="E145" s="214" t="s">
        <v>1088</v>
      </c>
      <c r="F145" s="215" t="s">
        <v>1089</v>
      </c>
      <c r="G145" s="216" t="s">
        <v>327</v>
      </c>
      <c r="H145" s="217">
        <v>2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324</v>
      </c>
      <c r="AT145" s="224" t="s">
        <v>132</v>
      </c>
      <c r="AU145" s="224" t="s">
        <v>81</v>
      </c>
      <c r="AY145" s="18" t="s">
        <v>129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324</v>
      </c>
      <c r="BM145" s="224" t="s">
        <v>1090</v>
      </c>
    </row>
    <row r="146" s="2" customFormat="1">
      <c r="A146" s="39"/>
      <c r="B146" s="40"/>
      <c r="C146" s="41"/>
      <c r="D146" s="226" t="s">
        <v>139</v>
      </c>
      <c r="E146" s="41"/>
      <c r="F146" s="227" t="s">
        <v>1089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81</v>
      </c>
    </row>
    <row r="147" s="2" customFormat="1" ht="16.5" customHeight="1">
      <c r="A147" s="39"/>
      <c r="B147" s="40"/>
      <c r="C147" s="213" t="s">
        <v>324</v>
      </c>
      <c r="D147" s="213" t="s">
        <v>132</v>
      </c>
      <c r="E147" s="214" t="s">
        <v>1091</v>
      </c>
      <c r="F147" s="215" t="s">
        <v>1092</v>
      </c>
      <c r="G147" s="216" t="s">
        <v>272</v>
      </c>
      <c r="H147" s="217">
        <v>0.098000000000000004</v>
      </c>
      <c r="I147" s="218"/>
      <c r="J147" s="219">
        <f>ROUND(I147*H147,2)</f>
        <v>0</v>
      </c>
      <c r="K147" s="215" t="s">
        <v>136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324</v>
      </c>
      <c r="AT147" s="224" t="s">
        <v>132</v>
      </c>
      <c r="AU147" s="224" t="s">
        <v>81</v>
      </c>
      <c r="AY147" s="18" t="s">
        <v>129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324</v>
      </c>
      <c r="BM147" s="224" t="s">
        <v>1093</v>
      </c>
    </row>
    <row r="148" s="2" customFormat="1">
      <c r="A148" s="39"/>
      <c r="B148" s="40"/>
      <c r="C148" s="41"/>
      <c r="D148" s="226" t="s">
        <v>139</v>
      </c>
      <c r="E148" s="41"/>
      <c r="F148" s="227" t="s">
        <v>1094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81</v>
      </c>
    </row>
    <row r="149" s="2" customFormat="1">
      <c r="A149" s="39"/>
      <c r="B149" s="40"/>
      <c r="C149" s="41"/>
      <c r="D149" s="231" t="s">
        <v>140</v>
      </c>
      <c r="E149" s="41"/>
      <c r="F149" s="232" t="s">
        <v>1095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81</v>
      </c>
    </row>
    <row r="150" s="2" customFormat="1" ht="16.5" customHeight="1">
      <c r="A150" s="39"/>
      <c r="B150" s="40"/>
      <c r="C150" s="213" t="s">
        <v>335</v>
      </c>
      <c r="D150" s="213" t="s">
        <v>132</v>
      </c>
      <c r="E150" s="214" t="s">
        <v>1096</v>
      </c>
      <c r="F150" s="215" t="s">
        <v>1097</v>
      </c>
      <c r="G150" s="216" t="s">
        <v>272</v>
      </c>
      <c r="H150" s="217">
        <v>0.098000000000000004</v>
      </c>
      <c r="I150" s="218"/>
      <c r="J150" s="219">
        <f>ROUND(I150*H150,2)</f>
        <v>0</v>
      </c>
      <c r="K150" s="215" t="s">
        <v>136</v>
      </c>
      <c r="L150" s="45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324</v>
      </c>
      <c r="AT150" s="224" t="s">
        <v>132</v>
      </c>
      <c r="AU150" s="224" t="s">
        <v>81</v>
      </c>
      <c r="AY150" s="18" t="s">
        <v>129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324</v>
      </c>
      <c r="BM150" s="224" t="s">
        <v>1098</v>
      </c>
    </row>
    <row r="151" s="2" customFormat="1">
      <c r="A151" s="39"/>
      <c r="B151" s="40"/>
      <c r="C151" s="41"/>
      <c r="D151" s="226" t="s">
        <v>139</v>
      </c>
      <c r="E151" s="41"/>
      <c r="F151" s="227" t="s">
        <v>1099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81</v>
      </c>
    </row>
    <row r="152" s="2" customFormat="1">
      <c r="A152" s="39"/>
      <c r="B152" s="40"/>
      <c r="C152" s="41"/>
      <c r="D152" s="231" t="s">
        <v>140</v>
      </c>
      <c r="E152" s="41"/>
      <c r="F152" s="232" t="s">
        <v>1100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140</v>
      </c>
      <c r="AU152" s="18" t="s">
        <v>81</v>
      </c>
    </row>
    <row r="153" s="12" customFormat="1" ht="22.8" customHeight="1">
      <c r="A153" s="12"/>
      <c r="B153" s="197"/>
      <c r="C153" s="198"/>
      <c r="D153" s="199" t="s">
        <v>71</v>
      </c>
      <c r="E153" s="211" t="s">
        <v>1101</v>
      </c>
      <c r="F153" s="211" t="s">
        <v>1102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SUM(P154:P191)</f>
        <v>0</v>
      </c>
      <c r="Q153" s="205"/>
      <c r="R153" s="206">
        <f>SUM(R154:R191)</f>
        <v>0.032079999999999997</v>
      </c>
      <c r="S153" s="205"/>
      <c r="T153" s="207">
        <f>SUM(T154:T191)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81</v>
      </c>
      <c r="AT153" s="209" t="s">
        <v>71</v>
      </c>
      <c r="AU153" s="209" t="s">
        <v>79</v>
      </c>
      <c r="AY153" s="208" t="s">
        <v>129</v>
      </c>
      <c r="BK153" s="210">
        <f>SUM(BK154:BK191)</f>
        <v>0</v>
      </c>
    </row>
    <row r="154" s="2" customFormat="1" ht="16.5" customHeight="1">
      <c r="A154" s="39"/>
      <c r="B154" s="40"/>
      <c r="C154" s="213" t="s">
        <v>342</v>
      </c>
      <c r="D154" s="213" t="s">
        <v>132</v>
      </c>
      <c r="E154" s="214" t="s">
        <v>1103</v>
      </c>
      <c r="F154" s="215" t="s">
        <v>1104</v>
      </c>
      <c r="G154" s="216" t="s">
        <v>1105</v>
      </c>
      <c r="H154" s="217">
        <v>1</v>
      </c>
      <c r="I154" s="218"/>
      <c r="J154" s="219">
        <f>ROUND(I154*H154,2)</f>
        <v>0</v>
      </c>
      <c r="K154" s="215" t="s">
        <v>136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0.01197</v>
      </c>
      <c r="R154" s="222">
        <f>Q154*H154</f>
        <v>0.01197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324</v>
      </c>
      <c r="AT154" s="224" t="s">
        <v>132</v>
      </c>
      <c r="AU154" s="224" t="s">
        <v>81</v>
      </c>
      <c r="AY154" s="18" t="s">
        <v>129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324</v>
      </c>
      <c r="BM154" s="224" t="s">
        <v>1106</v>
      </c>
    </row>
    <row r="155" s="2" customFormat="1">
      <c r="A155" s="39"/>
      <c r="B155" s="40"/>
      <c r="C155" s="41"/>
      <c r="D155" s="226" t="s">
        <v>139</v>
      </c>
      <c r="E155" s="41"/>
      <c r="F155" s="227" t="s">
        <v>1107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139</v>
      </c>
      <c r="AU155" s="18" t="s">
        <v>81</v>
      </c>
    </row>
    <row r="156" s="2" customFormat="1">
      <c r="A156" s="39"/>
      <c r="B156" s="40"/>
      <c r="C156" s="41"/>
      <c r="D156" s="231" t="s">
        <v>140</v>
      </c>
      <c r="E156" s="41"/>
      <c r="F156" s="232" t="s">
        <v>1108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81</v>
      </c>
    </row>
    <row r="157" s="13" customFormat="1">
      <c r="A157" s="13"/>
      <c r="B157" s="233"/>
      <c r="C157" s="234"/>
      <c r="D157" s="226" t="s">
        <v>142</v>
      </c>
      <c r="E157" s="235" t="s">
        <v>19</v>
      </c>
      <c r="F157" s="236" t="s">
        <v>1022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142</v>
      </c>
      <c r="AU157" s="242" t="s">
        <v>81</v>
      </c>
      <c r="AV157" s="13" t="s">
        <v>79</v>
      </c>
      <c r="AW157" s="13" t="s">
        <v>33</v>
      </c>
      <c r="AX157" s="13" t="s">
        <v>72</v>
      </c>
      <c r="AY157" s="242" t="s">
        <v>129</v>
      </c>
    </row>
    <row r="158" s="14" customFormat="1">
      <c r="A158" s="14"/>
      <c r="B158" s="243"/>
      <c r="C158" s="244"/>
      <c r="D158" s="226" t="s">
        <v>142</v>
      </c>
      <c r="E158" s="245" t="s">
        <v>19</v>
      </c>
      <c r="F158" s="246" t="s">
        <v>79</v>
      </c>
      <c r="G158" s="244"/>
      <c r="H158" s="247">
        <v>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142</v>
      </c>
      <c r="AU158" s="253" t="s">
        <v>81</v>
      </c>
      <c r="AV158" s="14" t="s">
        <v>81</v>
      </c>
      <c r="AW158" s="14" t="s">
        <v>33</v>
      </c>
      <c r="AX158" s="14" t="s">
        <v>72</v>
      </c>
      <c r="AY158" s="253" t="s">
        <v>129</v>
      </c>
    </row>
    <row r="159" s="15" customFormat="1">
      <c r="A159" s="15"/>
      <c r="B159" s="254"/>
      <c r="C159" s="255"/>
      <c r="D159" s="226" t="s">
        <v>142</v>
      </c>
      <c r="E159" s="256" t="s">
        <v>19</v>
      </c>
      <c r="F159" s="257" t="s">
        <v>144</v>
      </c>
      <c r="G159" s="255"/>
      <c r="H159" s="258">
        <v>1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142</v>
      </c>
      <c r="AU159" s="264" t="s">
        <v>81</v>
      </c>
      <c r="AV159" s="15" t="s">
        <v>145</v>
      </c>
      <c r="AW159" s="15" t="s">
        <v>33</v>
      </c>
      <c r="AX159" s="15" t="s">
        <v>79</v>
      </c>
      <c r="AY159" s="264" t="s">
        <v>129</v>
      </c>
    </row>
    <row r="160" s="2" customFormat="1" ht="16.5" customHeight="1">
      <c r="A160" s="39"/>
      <c r="B160" s="40"/>
      <c r="C160" s="213" t="s">
        <v>349</v>
      </c>
      <c r="D160" s="213" t="s">
        <v>132</v>
      </c>
      <c r="E160" s="214" t="s">
        <v>1109</v>
      </c>
      <c r="F160" s="215" t="s">
        <v>1110</v>
      </c>
      <c r="G160" s="216" t="s">
        <v>1105</v>
      </c>
      <c r="H160" s="217">
        <v>1</v>
      </c>
      <c r="I160" s="218"/>
      <c r="J160" s="219">
        <f>ROUND(I160*H160,2)</f>
        <v>0</v>
      </c>
      <c r="K160" s="215" t="s">
        <v>136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0.014749999999999999</v>
      </c>
      <c r="R160" s="222">
        <f>Q160*H160</f>
        <v>0.014749999999999999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324</v>
      </c>
      <c r="AT160" s="224" t="s">
        <v>132</v>
      </c>
      <c r="AU160" s="224" t="s">
        <v>81</v>
      </c>
      <c r="AY160" s="18" t="s">
        <v>129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324</v>
      </c>
      <c r="BM160" s="224" t="s">
        <v>1111</v>
      </c>
    </row>
    <row r="161" s="2" customFormat="1">
      <c r="A161" s="39"/>
      <c r="B161" s="40"/>
      <c r="C161" s="41"/>
      <c r="D161" s="226" t="s">
        <v>139</v>
      </c>
      <c r="E161" s="41"/>
      <c r="F161" s="227" t="s">
        <v>1112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139</v>
      </c>
      <c r="AU161" s="18" t="s">
        <v>81</v>
      </c>
    </row>
    <row r="162" s="2" customFormat="1">
      <c r="A162" s="39"/>
      <c r="B162" s="40"/>
      <c r="C162" s="41"/>
      <c r="D162" s="231" t="s">
        <v>140</v>
      </c>
      <c r="E162" s="41"/>
      <c r="F162" s="232" t="s">
        <v>1113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81</v>
      </c>
    </row>
    <row r="163" s="13" customFormat="1">
      <c r="A163" s="13"/>
      <c r="B163" s="233"/>
      <c r="C163" s="234"/>
      <c r="D163" s="226" t="s">
        <v>142</v>
      </c>
      <c r="E163" s="235" t="s">
        <v>19</v>
      </c>
      <c r="F163" s="236" t="s">
        <v>1022</v>
      </c>
      <c r="G163" s="234"/>
      <c r="H163" s="235" t="s">
        <v>19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142</v>
      </c>
      <c r="AU163" s="242" t="s">
        <v>81</v>
      </c>
      <c r="AV163" s="13" t="s">
        <v>79</v>
      </c>
      <c r="AW163" s="13" t="s">
        <v>33</v>
      </c>
      <c r="AX163" s="13" t="s">
        <v>72</v>
      </c>
      <c r="AY163" s="242" t="s">
        <v>129</v>
      </c>
    </row>
    <row r="164" s="14" customFormat="1">
      <c r="A164" s="14"/>
      <c r="B164" s="243"/>
      <c r="C164" s="244"/>
      <c r="D164" s="226" t="s">
        <v>142</v>
      </c>
      <c r="E164" s="245" t="s">
        <v>19</v>
      </c>
      <c r="F164" s="246" t="s">
        <v>79</v>
      </c>
      <c r="G164" s="244"/>
      <c r="H164" s="247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142</v>
      </c>
      <c r="AU164" s="253" t="s">
        <v>81</v>
      </c>
      <c r="AV164" s="14" t="s">
        <v>81</v>
      </c>
      <c r="AW164" s="14" t="s">
        <v>33</v>
      </c>
      <c r="AX164" s="14" t="s">
        <v>72</v>
      </c>
      <c r="AY164" s="253" t="s">
        <v>129</v>
      </c>
    </row>
    <row r="165" s="15" customFormat="1">
      <c r="A165" s="15"/>
      <c r="B165" s="254"/>
      <c r="C165" s="255"/>
      <c r="D165" s="226" t="s">
        <v>142</v>
      </c>
      <c r="E165" s="256" t="s">
        <v>19</v>
      </c>
      <c r="F165" s="257" t="s">
        <v>144</v>
      </c>
      <c r="G165" s="255"/>
      <c r="H165" s="258">
        <v>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142</v>
      </c>
      <c r="AU165" s="264" t="s">
        <v>81</v>
      </c>
      <c r="AV165" s="15" t="s">
        <v>145</v>
      </c>
      <c r="AW165" s="15" t="s">
        <v>33</v>
      </c>
      <c r="AX165" s="15" t="s">
        <v>79</v>
      </c>
      <c r="AY165" s="264" t="s">
        <v>129</v>
      </c>
    </row>
    <row r="166" s="2" customFormat="1" ht="16.5" customHeight="1">
      <c r="A166" s="39"/>
      <c r="B166" s="40"/>
      <c r="C166" s="213" t="s">
        <v>364</v>
      </c>
      <c r="D166" s="213" t="s">
        <v>132</v>
      </c>
      <c r="E166" s="214" t="s">
        <v>1114</v>
      </c>
      <c r="F166" s="215" t="s">
        <v>1115</v>
      </c>
      <c r="G166" s="216" t="s">
        <v>1105</v>
      </c>
      <c r="H166" s="217">
        <v>4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43</v>
      </c>
      <c r="O166" s="85"/>
      <c r="P166" s="222">
        <f>O166*H166</f>
        <v>0</v>
      </c>
      <c r="Q166" s="222">
        <v>0.00024000000000000001</v>
      </c>
      <c r="R166" s="222">
        <f>Q166*H166</f>
        <v>0.00096000000000000002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324</v>
      </c>
      <c r="AT166" s="224" t="s">
        <v>132</v>
      </c>
      <c r="AU166" s="224" t="s">
        <v>81</v>
      </c>
      <c r="AY166" s="18" t="s">
        <v>129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324</v>
      </c>
      <c r="BM166" s="224" t="s">
        <v>1116</v>
      </c>
    </row>
    <row r="167" s="2" customFormat="1">
      <c r="A167" s="39"/>
      <c r="B167" s="40"/>
      <c r="C167" s="41"/>
      <c r="D167" s="226" t="s">
        <v>139</v>
      </c>
      <c r="E167" s="41"/>
      <c r="F167" s="227" t="s">
        <v>1117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81</v>
      </c>
    </row>
    <row r="168" s="2" customFormat="1" ht="16.5" customHeight="1">
      <c r="A168" s="39"/>
      <c r="B168" s="40"/>
      <c r="C168" s="213" t="s">
        <v>7</v>
      </c>
      <c r="D168" s="213" t="s">
        <v>132</v>
      </c>
      <c r="E168" s="214" t="s">
        <v>1118</v>
      </c>
      <c r="F168" s="215" t="s">
        <v>1119</v>
      </c>
      <c r="G168" s="216" t="s">
        <v>1105</v>
      </c>
      <c r="H168" s="217">
        <v>1</v>
      </c>
      <c r="I168" s="218"/>
      <c r="J168" s="219">
        <f>ROUND(I168*H168,2)</f>
        <v>0</v>
      </c>
      <c r="K168" s="215" t="s">
        <v>136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0.0018</v>
      </c>
      <c r="R168" s="222">
        <f>Q168*H168</f>
        <v>0.0018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324</v>
      </c>
      <c r="AT168" s="224" t="s">
        <v>132</v>
      </c>
      <c r="AU168" s="224" t="s">
        <v>81</v>
      </c>
      <c r="AY168" s="18" t="s">
        <v>129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324</v>
      </c>
      <c r="BM168" s="224" t="s">
        <v>1120</v>
      </c>
    </row>
    <row r="169" s="2" customFormat="1">
      <c r="A169" s="39"/>
      <c r="B169" s="40"/>
      <c r="C169" s="41"/>
      <c r="D169" s="226" t="s">
        <v>139</v>
      </c>
      <c r="E169" s="41"/>
      <c r="F169" s="227" t="s">
        <v>1121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81</v>
      </c>
    </row>
    <row r="170" s="2" customFormat="1">
      <c r="A170" s="39"/>
      <c r="B170" s="40"/>
      <c r="C170" s="41"/>
      <c r="D170" s="231" t="s">
        <v>140</v>
      </c>
      <c r="E170" s="41"/>
      <c r="F170" s="232" t="s">
        <v>1122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81</v>
      </c>
    </row>
    <row r="171" s="2" customFormat="1" ht="16.5" customHeight="1">
      <c r="A171" s="39"/>
      <c r="B171" s="40"/>
      <c r="C171" s="213" t="s">
        <v>384</v>
      </c>
      <c r="D171" s="213" t="s">
        <v>132</v>
      </c>
      <c r="E171" s="214" t="s">
        <v>1123</v>
      </c>
      <c r="F171" s="215" t="s">
        <v>1124</v>
      </c>
      <c r="G171" s="216" t="s">
        <v>1105</v>
      </c>
      <c r="H171" s="217">
        <v>1</v>
      </c>
      <c r="I171" s="218"/>
      <c r="J171" s="219">
        <f>ROUND(I171*H171,2)</f>
        <v>0</v>
      </c>
      <c r="K171" s="215" t="s">
        <v>136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0.0023600000000000001</v>
      </c>
      <c r="R171" s="222">
        <f>Q171*H171</f>
        <v>0.0023600000000000001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324</v>
      </c>
      <c r="AT171" s="224" t="s">
        <v>132</v>
      </c>
      <c r="AU171" s="224" t="s">
        <v>81</v>
      </c>
      <c r="AY171" s="18" t="s">
        <v>129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324</v>
      </c>
      <c r="BM171" s="224" t="s">
        <v>1125</v>
      </c>
    </row>
    <row r="172" s="2" customFormat="1">
      <c r="A172" s="39"/>
      <c r="B172" s="40"/>
      <c r="C172" s="41"/>
      <c r="D172" s="226" t="s">
        <v>139</v>
      </c>
      <c r="E172" s="41"/>
      <c r="F172" s="227" t="s">
        <v>1124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81</v>
      </c>
    </row>
    <row r="173" s="2" customFormat="1">
      <c r="A173" s="39"/>
      <c r="B173" s="40"/>
      <c r="C173" s="41"/>
      <c r="D173" s="231" t="s">
        <v>140</v>
      </c>
      <c r="E173" s="41"/>
      <c r="F173" s="232" t="s">
        <v>1126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140</v>
      </c>
      <c r="AU173" s="18" t="s">
        <v>81</v>
      </c>
    </row>
    <row r="174" s="13" customFormat="1">
      <c r="A174" s="13"/>
      <c r="B174" s="233"/>
      <c r="C174" s="234"/>
      <c r="D174" s="226" t="s">
        <v>142</v>
      </c>
      <c r="E174" s="235" t="s">
        <v>19</v>
      </c>
      <c r="F174" s="236" t="s">
        <v>1022</v>
      </c>
      <c r="G174" s="234"/>
      <c r="H174" s="235" t="s">
        <v>19</v>
      </c>
      <c r="I174" s="237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142</v>
      </c>
      <c r="AU174" s="242" t="s">
        <v>81</v>
      </c>
      <c r="AV174" s="13" t="s">
        <v>79</v>
      </c>
      <c r="AW174" s="13" t="s">
        <v>33</v>
      </c>
      <c r="AX174" s="13" t="s">
        <v>72</v>
      </c>
      <c r="AY174" s="242" t="s">
        <v>129</v>
      </c>
    </row>
    <row r="175" s="14" customFormat="1">
      <c r="A175" s="14"/>
      <c r="B175" s="243"/>
      <c r="C175" s="244"/>
      <c r="D175" s="226" t="s">
        <v>142</v>
      </c>
      <c r="E175" s="245" t="s">
        <v>19</v>
      </c>
      <c r="F175" s="246" t="s">
        <v>79</v>
      </c>
      <c r="G175" s="244"/>
      <c r="H175" s="247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142</v>
      </c>
      <c r="AU175" s="253" t="s">
        <v>81</v>
      </c>
      <c r="AV175" s="14" t="s">
        <v>81</v>
      </c>
      <c r="AW175" s="14" t="s">
        <v>33</v>
      </c>
      <c r="AX175" s="14" t="s">
        <v>72</v>
      </c>
      <c r="AY175" s="253" t="s">
        <v>129</v>
      </c>
    </row>
    <row r="176" s="15" customFormat="1">
      <c r="A176" s="15"/>
      <c r="B176" s="254"/>
      <c r="C176" s="255"/>
      <c r="D176" s="226" t="s">
        <v>142</v>
      </c>
      <c r="E176" s="256" t="s">
        <v>19</v>
      </c>
      <c r="F176" s="257" t="s">
        <v>144</v>
      </c>
      <c r="G176" s="255"/>
      <c r="H176" s="258">
        <v>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142</v>
      </c>
      <c r="AU176" s="264" t="s">
        <v>81</v>
      </c>
      <c r="AV176" s="15" t="s">
        <v>145</v>
      </c>
      <c r="AW176" s="15" t="s">
        <v>33</v>
      </c>
      <c r="AX176" s="15" t="s">
        <v>79</v>
      </c>
      <c r="AY176" s="264" t="s">
        <v>129</v>
      </c>
    </row>
    <row r="177" s="2" customFormat="1" ht="16.5" customHeight="1">
      <c r="A177" s="39"/>
      <c r="B177" s="40"/>
      <c r="C177" s="213" t="s">
        <v>395</v>
      </c>
      <c r="D177" s="213" t="s">
        <v>132</v>
      </c>
      <c r="E177" s="214" t="s">
        <v>1127</v>
      </c>
      <c r="F177" s="215" t="s">
        <v>1128</v>
      </c>
      <c r="G177" s="216" t="s">
        <v>327</v>
      </c>
      <c r="H177" s="217">
        <v>1</v>
      </c>
      <c r="I177" s="218"/>
      <c r="J177" s="219">
        <f>ROUND(I177*H177,2)</f>
        <v>0</v>
      </c>
      <c r="K177" s="215" t="s">
        <v>136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0.00024000000000000001</v>
      </c>
      <c r="R177" s="222">
        <f>Q177*H177</f>
        <v>0.00024000000000000001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324</v>
      </c>
      <c r="AT177" s="224" t="s">
        <v>132</v>
      </c>
      <c r="AU177" s="224" t="s">
        <v>81</v>
      </c>
      <c r="AY177" s="18" t="s">
        <v>129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324</v>
      </c>
      <c r="BM177" s="224" t="s">
        <v>1129</v>
      </c>
    </row>
    <row r="178" s="2" customFormat="1">
      <c r="A178" s="39"/>
      <c r="B178" s="40"/>
      <c r="C178" s="41"/>
      <c r="D178" s="226" t="s">
        <v>139</v>
      </c>
      <c r="E178" s="41"/>
      <c r="F178" s="227" t="s">
        <v>1130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81</v>
      </c>
    </row>
    <row r="179" s="2" customFormat="1">
      <c r="A179" s="39"/>
      <c r="B179" s="40"/>
      <c r="C179" s="41"/>
      <c r="D179" s="231" t="s">
        <v>140</v>
      </c>
      <c r="E179" s="41"/>
      <c r="F179" s="232" t="s">
        <v>1131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140</v>
      </c>
      <c r="AU179" s="18" t="s">
        <v>81</v>
      </c>
    </row>
    <row r="180" s="2" customFormat="1" ht="16.5" customHeight="1">
      <c r="A180" s="39"/>
      <c r="B180" s="40"/>
      <c r="C180" s="213" t="s">
        <v>403</v>
      </c>
      <c r="D180" s="213" t="s">
        <v>132</v>
      </c>
      <c r="E180" s="214" t="s">
        <v>1132</v>
      </c>
      <c r="F180" s="215" t="s">
        <v>1133</v>
      </c>
      <c r="G180" s="216" t="s">
        <v>327</v>
      </c>
      <c r="H180" s="217">
        <v>1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324</v>
      </c>
      <c r="AT180" s="224" t="s">
        <v>132</v>
      </c>
      <c r="AU180" s="224" t="s">
        <v>81</v>
      </c>
      <c r="AY180" s="18" t="s">
        <v>129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324</v>
      </c>
      <c r="BM180" s="224" t="s">
        <v>1134</v>
      </c>
    </row>
    <row r="181" s="2" customFormat="1">
      <c r="A181" s="39"/>
      <c r="B181" s="40"/>
      <c r="C181" s="41"/>
      <c r="D181" s="226" t="s">
        <v>139</v>
      </c>
      <c r="E181" s="41"/>
      <c r="F181" s="227" t="s">
        <v>1133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81</v>
      </c>
    </row>
    <row r="182" s="2" customFormat="1" ht="16.5" customHeight="1">
      <c r="A182" s="39"/>
      <c r="B182" s="40"/>
      <c r="C182" s="213" t="s">
        <v>410</v>
      </c>
      <c r="D182" s="213" t="s">
        <v>132</v>
      </c>
      <c r="E182" s="214" t="s">
        <v>1135</v>
      </c>
      <c r="F182" s="215" t="s">
        <v>1136</v>
      </c>
      <c r="G182" s="216" t="s">
        <v>327</v>
      </c>
      <c r="H182" s="217">
        <v>1</v>
      </c>
      <c r="I182" s="218"/>
      <c r="J182" s="219">
        <f>ROUND(I182*H182,2)</f>
        <v>0</v>
      </c>
      <c r="K182" s="215" t="s">
        <v>19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324</v>
      </c>
      <c r="AT182" s="224" t="s">
        <v>132</v>
      </c>
      <c r="AU182" s="224" t="s">
        <v>81</v>
      </c>
      <c r="AY182" s="18" t="s">
        <v>129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324</v>
      </c>
      <c r="BM182" s="224" t="s">
        <v>1137</v>
      </c>
    </row>
    <row r="183" s="2" customFormat="1">
      <c r="A183" s="39"/>
      <c r="B183" s="40"/>
      <c r="C183" s="41"/>
      <c r="D183" s="226" t="s">
        <v>139</v>
      </c>
      <c r="E183" s="41"/>
      <c r="F183" s="227" t="s">
        <v>1136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81</v>
      </c>
    </row>
    <row r="184" s="2" customFormat="1" ht="16.5" customHeight="1">
      <c r="A184" s="39"/>
      <c r="B184" s="40"/>
      <c r="C184" s="213" t="s">
        <v>416</v>
      </c>
      <c r="D184" s="213" t="s">
        <v>132</v>
      </c>
      <c r="E184" s="214" t="s">
        <v>1138</v>
      </c>
      <c r="F184" s="215" t="s">
        <v>1139</v>
      </c>
      <c r="G184" s="216" t="s">
        <v>327</v>
      </c>
      <c r="H184" s="217">
        <v>1</v>
      </c>
      <c r="I184" s="218"/>
      <c r="J184" s="219">
        <f>ROUND(I184*H184,2)</f>
        <v>0</v>
      </c>
      <c r="K184" s="215" t="s">
        <v>19</v>
      </c>
      <c r="L184" s="45"/>
      <c r="M184" s="220" t="s">
        <v>19</v>
      </c>
      <c r="N184" s="221" t="s">
        <v>43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324</v>
      </c>
      <c r="AT184" s="224" t="s">
        <v>132</v>
      </c>
      <c r="AU184" s="224" t="s">
        <v>81</v>
      </c>
      <c r="AY184" s="18" t="s">
        <v>129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324</v>
      </c>
      <c r="BM184" s="224" t="s">
        <v>1140</v>
      </c>
    </row>
    <row r="185" s="2" customFormat="1">
      <c r="A185" s="39"/>
      <c r="B185" s="40"/>
      <c r="C185" s="41"/>
      <c r="D185" s="226" t="s">
        <v>139</v>
      </c>
      <c r="E185" s="41"/>
      <c r="F185" s="227" t="s">
        <v>1139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139</v>
      </c>
      <c r="AU185" s="18" t="s">
        <v>81</v>
      </c>
    </row>
    <row r="186" s="2" customFormat="1" ht="16.5" customHeight="1">
      <c r="A186" s="39"/>
      <c r="B186" s="40"/>
      <c r="C186" s="213" t="s">
        <v>423</v>
      </c>
      <c r="D186" s="213" t="s">
        <v>132</v>
      </c>
      <c r="E186" s="214" t="s">
        <v>1141</v>
      </c>
      <c r="F186" s="215" t="s">
        <v>1142</v>
      </c>
      <c r="G186" s="216" t="s">
        <v>272</v>
      </c>
      <c r="H186" s="217">
        <v>0.032000000000000001</v>
      </c>
      <c r="I186" s="218"/>
      <c r="J186" s="219">
        <f>ROUND(I186*H186,2)</f>
        <v>0</v>
      </c>
      <c r="K186" s="215" t="s">
        <v>136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324</v>
      </c>
      <c r="AT186" s="224" t="s">
        <v>132</v>
      </c>
      <c r="AU186" s="224" t="s">
        <v>81</v>
      </c>
      <c r="AY186" s="18" t="s">
        <v>129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324</v>
      </c>
      <c r="BM186" s="224" t="s">
        <v>1143</v>
      </c>
    </row>
    <row r="187" s="2" customFormat="1">
      <c r="A187" s="39"/>
      <c r="B187" s="40"/>
      <c r="C187" s="41"/>
      <c r="D187" s="226" t="s">
        <v>139</v>
      </c>
      <c r="E187" s="41"/>
      <c r="F187" s="227" t="s">
        <v>1144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139</v>
      </c>
      <c r="AU187" s="18" t="s">
        <v>81</v>
      </c>
    </row>
    <row r="188" s="2" customFormat="1">
      <c r="A188" s="39"/>
      <c r="B188" s="40"/>
      <c r="C188" s="41"/>
      <c r="D188" s="231" t="s">
        <v>140</v>
      </c>
      <c r="E188" s="41"/>
      <c r="F188" s="232" t="s">
        <v>1145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140</v>
      </c>
      <c r="AU188" s="18" t="s">
        <v>81</v>
      </c>
    </row>
    <row r="189" s="2" customFormat="1" ht="16.5" customHeight="1">
      <c r="A189" s="39"/>
      <c r="B189" s="40"/>
      <c r="C189" s="213" t="s">
        <v>437</v>
      </c>
      <c r="D189" s="213" t="s">
        <v>132</v>
      </c>
      <c r="E189" s="214" t="s">
        <v>1146</v>
      </c>
      <c r="F189" s="215" t="s">
        <v>1147</v>
      </c>
      <c r="G189" s="216" t="s">
        <v>272</v>
      </c>
      <c r="H189" s="217">
        <v>0.032000000000000001</v>
      </c>
      <c r="I189" s="218"/>
      <c r="J189" s="219">
        <f>ROUND(I189*H189,2)</f>
        <v>0</v>
      </c>
      <c r="K189" s="215" t="s">
        <v>136</v>
      </c>
      <c r="L189" s="45"/>
      <c r="M189" s="220" t="s">
        <v>19</v>
      </c>
      <c r="N189" s="221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324</v>
      </c>
      <c r="AT189" s="224" t="s">
        <v>132</v>
      </c>
      <c r="AU189" s="224" t="s">
        <v>81</v>
      </c>
      <c r="AY189" s="18" t="s">
        <v>129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324</v>
      </c>
      <c r="BM189" s="224" t="s">
        <v>1148</v>
      </c>
    </row>
    <row r="190" s="2" customFormat="1">
      <c r="A190" s="39"/>
      <c r="B190" s="40"/>
      <c r="C190" s="41"/>
      <c r="D190" s="226" t="s">
        <v>139</v>
      </c>
      <c r="E190" s="41"/>
      <c r="F190" s="227" t="s">
        <v>1149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81</v>
      </c>
    </row>
    <row r="191" s="2" customFormat="1">
      <c r="A191" s="39"/>
      <c r="B191" s="40"/>
      <c r="C191" s="41"/>
      <c r="D191" s="231" t="s">
        <v>140</v>
      </c>
      <c r="E191" s="41"/>
      <c r="F191" s="232" t="s">
        <v>1150</v>
      </c>
      <c r="G191" s="41"/>
      <c r="H191" s="41"/>
      <c r="I191" s="228"/>
      <c r="J191" s="41"/>
      <c r="K191" s="41"/>
      <c r="L191" s="45"/>
      <c r="M191" s="265"/>
      <c r="N191" s="266"/>
      <c r="O191" s="267"/>
      <c r="P191" s="267"/>
      <c r="Q191" s="267"/>
      <c r="R191" s="267"/>
      <c r="S191" s="267"/>
      <c r="T191" s="268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81</v>
      </c>
    </row>
    <row r="192" s="2" customFormat="1" ht="6.96" customHeight="1">
      <c r="A192" s="39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hejyUXT5WfgDtJdFj3E1PCPvdn2jUBpbZyQPeXMjXfS5RZR+0horY2czlcBnUZUs4i2o93jTv61revVQIOXPZg==" hashValue="c4kPNwmDM8vR8tkwa/hSOG7ixP8BAUE68uhF3rrEttB+3Zyg7URff5KbjmWIXmLu+SRvAr3wzCaOXS95W4PdOQ==" algorithmName="SHA-512" password="CC35"/>
  <autoFilter ref="C88:K1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721174043"/>
    <hyperlink ref="F101" r:id="rId2" display="https://podminky.urs.cz/item/CS_URS_2022_02/721174045"/>
    <hyperlink ref="F108" r:id="rId3" display="https://podminky.urs.cz/item/CS_URS_2022_02/721194105"/>
    <hyperlink ref="F111" r:id="rId4" display="https://podminky.urs.cz/item/CS_URS_2022_02/721194109"/>
    <hyperlink ref="F114" r:id="rId5" display="https://podminky.urs.cz/item/CS_URS_2022_02/721290111"/>
    <hyperlink ref="F121" r:id="rId6" display="https://podminky.urs.cz/item/CS_URS_2022_02/998721101"/>
    <hyperlink ref="F124" r:id="rId7" display="https://podminky.urs.cz/item/CS_URS_2022_02/998721181"/>
    <hyperlink ref="F128" r:id="rId8" display="https://podminky.urs.cz/item/CS_URS_2022_02/722174005"/>
    <hyperlink ref="F135" r:id="rId9" display="https://podminky.urs.cz/item/CS_URS_2022_02/722181252"/>
    <hyperlink ref="F138" r:id="rId10" display="https://podminky.urs.cz/item/CS_URS_2022_02/722190402"/>
    <hyperlink ref="F141" r:id="rId11" display="https://podminky.urs.cz/item/CS_URS_2022_02/722290226"/>
    <hyperlink ref="F144" r:id="rId12" display="https://podminky.urs.cz/item/CS_URS_2022_02/722290234"/>
    <hyperlink ref="F149" r:id="rId13" display="https://podminky.urs.cz/item/CS_URS_2022_02/998722101"/>
    <hyperlink ref="F152" r:id="rId14" display="https://podminky.urs.cz/item/CS_URS_2022_02/998722181"/>
    <hyperlink ref="F156" r:id="rId15" display="https://podminky.urs.cz/item/CS_URS_2022_02/725211601"/>
    <hyperlink ref="F162" r:id="rId16" display="https://podminky.urs.cz/item/CS_URS_2022_02/725331111"/>
    <hyperlink ref="F170" r:id="rId17" display="https://podminky.urs.cz/item/CS_URS_2022_02/725822611"/>
    <hyperlink ref="F173" r:id="rId18" display="https://podminky.urs.cz/item/CS_URS_2022_02/725831315"/>
    <hyperlink ref="F179" r:id="rId19" display="https://podminky.urs.cz/item/CS_URS_2022_02/725861102"/>
    <hyperlink ref="F188" r:id="rId20" display="https://podminky.urs.cz/item/CS_URS_2022_02/998725101"/>
    <hyperlink ref="F191" r:id="rId21" display="https://podminky.urs.cz/item/CS_URS_2022_02/998725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99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POTRUBNÍ POŠTA V AREÁLU NEMOCNICE VE FRÝDKU - MÍSTKU</v>
      </c>
      <c r="F7" s="143"/>
      <c r="G7" s="143"/>
      <c r="H7" s="143"/>
      <c r="L7" s="21"/>
    </row>
    <row r="8" s="1" customFormat="1" ht="12" customHeight="1">
      <c r="B8" s="21"/>
      <c r="D8" s="143" t="s">
        <v>100</v>
      </c>
      <c r="L8" s="21"/>
    </row>
    <row r="9" s="2" customFormat="1" ht="16.5" customHeight="1">
      <c r="A9" s="39"/>
      <c r="B9" s="45"/>
      <c r="C9" s="39"/>
      <c r="D9" s="39"/>
      <c r="E9" s="144" t="s">
        <v>101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102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1151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22. 9. 2022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ROUND((SUM(BE88:BE196)),  2)</f>
        <v>0</v>
      </c>
      <c r="G35" s="39"/>
      <c r="H35" s="39"/>
      <c r="I35" s="158">
        <v>0.20999999999999999</v>
      </c>
      <c r="J35" s="157">
        <f>ROUND(((SUM(BE88:BE196))*I35),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ROUND((SUM(BF88:BF196)),  2)</f>
        <v>0</v>
      </c>
      <c r="G36" s="39"/>
      <c r="H36" s="39"/>
      <c r="I36" s="158">
        <v>0.14999999999999999</v>
      </c>
      <c r="J36" s="157">
        <f>ROUND(((SUM(BF88:BF196))*I36),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ROUND((SUM(BG88:BG196)),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ROUND((SUM(BH88:BH196)),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ROUND((SUM(BI88:BI196)),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POTRUBNÍ POŠTA V AREÁLU NEMOCNICE VE FRÝDKU - MÍSTKU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102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1.A-004 - Etapa 1.A -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22. 9. 2022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 - 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105</v>
      </c>
      <c r="D61" s="172"/>
      <c r="E61" s="172"/>
      <c r="F61" s="172"/>
      <c r="G61" s="172"/>
      <c r="H61" s="172"/>
      <c r="I61" s="172"/>
      <c r="J61" s="173" t="s">
        <v>106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107</v>
      </c>
    </row>
    <row r="64" s="9" customFormat="1" ht="24.96" customHeight="1">
      <c r="A64" s="9"/>
      <c r="B64" s="175"/>
      <c r="C64" s="176"/>
      <c r="D64" s="177" t="s">
        <v>208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1152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1153</v>
      </c>
      <c r="E66" s="183"/>
      <c r="F66" s="183"/>
      <c r="G66" s="183"/>
      <c r="H66" s="183"/>
      <c r="I66" s="183"/>
      <c r="J66" s="184">
        <f>J182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113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POTRUBNÍ POŠTA V AREÁLU NEMOCNICE VE FRÝDKU - MÍSTKU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100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101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102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1.A-004 - Etapa 1.A - Elektroinstalace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 xml:space="preserve"> </v>
      </c>
      <c r="G82" s="41"/>
      <c r="H82" s="41"/>
      <c r="I82" s="33" t="s">
        <v>23</v>
      </c>
      <c r="J82" s="73" t="str">
        <f>IF(J14="","",J14)</f>
        <v>22. 9. 2022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Nemocnice ve Frýdku - Místku, p.o.</v>
      </c>
      <c r="G84" s="41"/>
      <c r="H84" s="41"/>
      <c r="I84" s="33" t="s">
        <v>31</v>
      </c>
      <c r="J84" s="37" t="str">
        <f>E23</f>
        <v>Forsing projekt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IF(E20="","",E20)</f>
        <v>Vyplň údaj</v>
      </c>
      <c r="G85" s="41"/>
      <c r="H85" s="41"/>
      <c r="I85" s="33" t="s">
        <v>34</v>
      </c>
      <c r="J85" s="37" t="str">
        <f>E26</f>
        <v>Jindřich Jansa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114</v>
      </c>
      <c r="D87" s="189" t="s">
        <v>57</v>
      </c>
      <c r="E87" s="189" t="s">
        <v>53</v>
      </c>
      <c r="F87" s="189" t="s">
        <v>54</v>
      </c>
      <c r="G87" s="189" t="s">
        <v>115</v>
      </c>
      <c r="H87" s="189" t="s">
        <v>116</v>
      </c>
      <c r="I87" s="189" t="s">
        <v>117</v>
      </c>
      <c r="J87" s="189" t="s">
        <v>106</v>
      </c>
      <c r="K87" s="190" t="s">
        <v>118</v>
      </c>
      <c r="L87" s="191"/>
      <c r="M87" s="93" t="s">
        <v>19</v>
      </c>
      <c r="N87" s="94" t="s">
        <v>42</v>
      </c>
      <c r="O87" s="94" t="s">
        <v>119</v>
      </c>
      <c r="P87" s="94" t="s">
        <v>120</v>
      </c>
      <c r="Q87" s="94" t="s">
        <v>121</v>
      </c>
      <c r="R87" s="94" t="s">
        <v>122</v>
      </c>
      <c r="S87" s="94" t="s">
        <v>123</v>
      </c>
      <c r="T87" s="95" t="s">
        <v>124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125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0.060700000000000004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107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71</v>
      </c>
      <c r="E89" s="200" t="s">
        <v>679</v>
      </c>
      <c r="F89" s="200" t="s">
        <v>680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P90+P182</f>
        <v>0</v>
      </c>
      <c r="Q89" s="205"/>
      <c r="R89" s="206">
        <f>R90+R182</f>
        <v>0.060700000000000004</v>
      </c>
      <c r="S89" s="205"/>
      <c r="T89" s="207">
        <f>T90+T182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71</v>
      </c>
      <c r="AU89" s="209" t="s">
        <v>72</v>
      </c>
      <c r="AY89" s="208" t="s">
        <v>129</v>
      </c>
      <c r="BK89" s="210">
        <f>BK90+BK182</f>
        <v>0</v>
      </c>
    </row>
    <row r="90" s="12" customFormat="1" ht="22.8" customHeight="1">
      <c r="A90" s="12"/>
      <c r="B90" s="197"/>
      <c r="C90" s="198"/>
      <c r="D90" s="199" t="s">
        <v>71</v>
      </c>
      <c r="E90" s="211" t="s">
        <v>1154</v>
      </c>
      <c r="F90" s="211" t="s">
        <v>1155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SUM(P91:P181)</f>
        <v>0</v>
      </c>
      <c r="Q90" s="205"/>
      <c r="R90" s="206">
        <f>SUM(R91:R181)</f>
        <v>0.049700000000000001</v>
      </c>
      <c r="S90" s="205"/>
      <c r="T90" s="207">
        <f>SUM(T91:T181)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81</v>
      </c>
      <c r="AT90" s="209" t="s">
        <v>71</v>
      </c>
      <c r="AU90" s="209" t="s">
        <v>79</v>
      </c>
      <c r="AY90" s="208" t="s">
        <v>129</v>
      </c>
      <c r="BK90" s="210">
        <f>SUM(BK91:BK181)</f>
        <v>0</v>
      </c>
    </row>
    <row r="91" s="2" customFormat="1" ht="16.5" customHeight="1">
      <c r="A91" s="39"/>
      <c r="B91" s="40"/>
      <c r="C91" s="213" t="s">
        <v>79</v>
      </c>
      <c r="D91" s="213" t="s">
        <v>132</v>
      </c>
      <c r="E91" s="214" t="s">
        <v>1156</v>
      </c>
      <c r="F91" s="215" t="s">
        <v>1157</v>
      </c>
      <c r="G91" s="216" t="s">
        <v>440</v>
      </c>
      <c r="H91" s="217">
        <v>30</v>
      </c>
      <c r="I91" s="218"/>
      <c r="J91" s="219">
        <f>ROUND(I91*H91,2)</f>
        <v>0</v>
      </c>
      <c r="K91" s="215" t="s">
        <v>136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324</v>
      </c>
      <c r="AT91" s="224" t="s">
        <v>132</v>
      </c>
      <c r="AU91" s="224" t="s">
        <v>81</v>
      </c>
      <c r="AY91" s="18" t="s">
        <v>129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79</v>
      </c>
      <c r="BK91" s="225">
        <f>ROUND(I91*H91,2)</f>
        <v>0</v>
      </c>
      <c r="BL91" s="18" t="s">
        <v>324</v>
      </c>
      <c r="BM91" s="224" t="s">
        <v>1158</v>
      </c>
    </row>
    <row r="92" s="2" customFormat="1">
      <c r="A92" s="39"/>
      <c r="B92" s="40"/>
      <c r="C92" s="41"/>
      <c r="D92" s="226" t="s">
        <v>139</v>
      </c>
      <c r="E92" s="41"/>
      <c r="F92" s="227" t="s">
        <v>1159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81</v>
      </c>
    </row>
    <row r="93" s="2" customFormat="1">
      <c r="A93" s="39"/>
      <c r="B93" s="40"/>
      <c r="C93" s="41"/>
      <c r="D93" s="231" t="s">
        <v>140</v>
      </c>
      <c r="E93" s="41"/>
      <c r="F93" s="232" t="s">
        <v>1160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81</v>
      </c>
    </row>
    <row r="94" s="13" customFormat="1">
      <c r="A94" s="13"/>
      <c r="B94" s="233"/>
      <c r="C94" s="234"/>
      <c r="D94" s="226" t="s">
        <v>142</v>
      </c>
      <c r="E94" s="235" t="s">
        <v>19</v>
      </c>
      <c r="F94" s="236" t="s">
        <v>1161</v>
      </c>
      <c r="G94" s="234"/>
      <c r="H94" s="235" t="s">
        <v>19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142</v>
      </c>
      <c r="AU94" s="242" t="s">
        <v>81</v>
      </c>
      <c r="AV94" s="13" t="s">
        <v>79</v>
      </c>
      <c r="AW94" s="13" t="s">
        <v>33</v>
      </c>
      <c r="AX94" s="13" t="s">
        <v>72</v>
      </c>
      <c r="AY94" s="242" t="s">
        <v>129</v>
      </c>
    </row>
    <row r="95" s="14" customFormat="1">
      <c r="A95" s="14"/>
      <c r="B95" s="243"/>
      <c r="C95" s="244"/>
      <c r="D95" s="226" t="s">
        <v>142</v>
      </c>
      <c r="E95" s="245" t="s">
        <v>19</v>
      </c>
      <c r="F95" s="246" t="s">
        <v>451</v>
      </c>
      <c r="G95" s="244"/>
      <c r="H95" s="247">
        <v>30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142</v>
      </c>
      <c r="AU95" s="253" t="s">
        <v>81</v>
      </c>
      <c r="AV95" s="14" t="s">
        <v>81</v>
      </c>
      <c r="AW95" s="14" t="s">
        <v>33</v>
      </c>
      <c r="AX95" s="14" t="s">
        <v>72</v>
      </c>
      <c r="AY95" s="253" t="s">
        <v>129</v>
      </c>
    </row>
    <row r="96" s="15" customFormat="1">
      <c r="A96" s="15"/>
      <c r="B96" s="254"/>
      <c r="C96" s="255"/>
      <c r="D96" s="226" t="s">
        <v>142</v>
      </c>
      <c r="E96" s="256" t="s">
        <v>19</v>
      </c>
      <c r="F96" s="257" t="s">
        <v>144</v>
      </c>
      <c r="G96" s="255"/>
      <c r="H96" s="258">
        <v>30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4" t="s">
        <v>142</v>
      </c>
      <c r="AU96" s="264" t="s">
        <v>81</v>
      </c>
      <c r="AV96" s="15" t="s">
        <v>145</v>
      </c>
      <c r="AW96" s="15" t="s">
        <v>33</v>
      </c>
      <c r="AX96" s="15" t="s">
        <v>79</v>
      </c>
      <c r="AY96" s="264" t="s">
        <v>129</v>
      </c>
    </row>
    <row r="97" s="2" customFormat="1" ht="16.5" customHeight="1">
      <c r="A97" s="39"/>
      <c r="B97" s="40"/>
      <c r="C97" s="269" t="s">
        <v>81</v>
      </c>
      <c r="D97" s="269" t="s">
        <v>310</v>
      </c>
      <c r="E97" s="270" t="s">
        <v>1162</v>
      </c>
      <c r="F97" s="271" t="s">
        <v>1163</v>
      </c>
      <c r="G97" s="272" t="s">
        <v>440</v>
      </c>
      <c r="H97" s="273">
        <v>30</v>
      </c>
      <c r="I97" s="274"/>
      <c r="J97" s="275">
        <f>ROUND(I97*H97,2)</f>
        <v>0</v>
      </c>
      <c r="K97" s="271" t="s">
        <v>136</v>
      </c>
      <c r="L97" s="276"/>
      <c r="M97" s="277" t="s">
        <v>19</v>
      </c>
      <c r="N97" s="278" t="s">
        <v>43</v>
      </c>
      <c r="O97" s="85"/>
      <c r="P97" s="222">
        <f>O97*H97</f>
        <v>0</v>
      </c>
      <c r="Q97" s="222">
        <v>0.00012</v>
      </c>
      <c r="R97" s="222">
        <f>Q97*H97</f>
        <v>0.0035999999999999999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462</v>
      </c>
      <c r="AT97" s="224" t="s">
        <v>310</v>
      </c>
      <c r="AU97" s="224" t="s">
        <v>81</v>
      </c>
      <c r="AY97" s="18" t="s">
        <v>129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324</v>
      </c>
      <c r="BM97" s="224" t="s">
        <v>1164</v>
      </c>
    </row>
    <row r="98" s="2" customFormat="1">
      <c r="A98" s="39"/>
      <c r="B98" s="40"/>
      <c r="C98" s="41"/>
      <c r="D98" s="226" t="s">
        <v>139</v>
      </c>
      <c r="E98" s="41"/>
      <c r="F98" s="227" t="s">
        <v>1163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139</v>
      </c>
      <c r="AU98" s="18" t="s">
        <v>81</v>
      </c>
    </row>
    <row r="99" s="2" customFormat="1" ht="16.5" customHeight="1">
      <c r="A99" s="39"/>
      <c r="B99" s="40"/>
      <c r="C99" s="213" t="s">
        <v>151</v>
      </c>
      <c r="D99" s="213" t="s">
        <v>132</v>
      </c>
      <c r="E99" s="214" t="s">
        <v>1165</v>
      </c>
      <c r="F99" s="215" t="s">
        <v>1166</v>
      </c>
      <c r="G99" s="216" t="s">
        <v>440</v>
      </c>
      <c r="H99" s="217">
        <v>30</v>
      </c>
      <c r="I99" s="218"/>
      <c r="J99" s="219">
        <f>ROUND(I99*H99,2)</f>
        <v>0</v>
      </c>
      <c r="K99" s="215" t="s">
        <v>136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324</v>
      </c>
      <c r="AT99" s="224" t="s">
        <v>132</v>
      </c>
      <c r="AU99" s="224" t="s">
        <v>81</v>
      </c>
      <c r="AY99" s="18" t="s">
        <v>129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324</v>
      </c>
      <c r="BM99" s="224" t="s">
        <v>1167</v>
      </c>
    </row>
    <row r="100" s="2" customFormat="1">
      <c r="A100" s="39"/>
      <c r="B100" s="40"/>
      <c r="C100" s="41"/>
      <c r="D100" s="226" t="s">
        <v>139</v>
      </c>
      <c r="E100" s="41"/>
      <c r="F100" s="227" t="s">
        <v>1168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81</v>
      </c>
    </row>
    <row r="101" s="2" customFormat="1">
      <c r="A101" s="39"/>
      <c r="B101" s="40"/>
      <c r="C101" s="41"/>
      <c r="D101" s="231" t="s">
        <v>140</v>
      </c>
      <c r="E101" s="41"/>
      <c r="F101" s="232" t="s">
        <v>1169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81</v>
      </c>
    </row>
    <row r="102" s="13" customFormat="1">
      <c r="A102" s="13"/>
      <c r="B102" s="233"/>
      <c r="C102" s="234"/>
      <c r="D102" s="226" t="s">
        <v>142</v>
      </c>
      <c r="E102" s="235" t="s">
        <v>19</v>
      </c>
      <c r="F102" s="236" t="s">
        <v>1161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142</v>
      </c>
      <c r="AU102" s="242" t="s">
        <v>81</v>
      </c>
      <c r="AV102" s="13" t="s">
        <v>79</v>
      </c>
      <c r="AW102" s="13" t="s">
        <v>33</v>
      </c>
      <c r="AX102" s="13" t="s">
        <v>72</v>
      </c>
      <c r="AY102" s="242" t="s">
        <v>129</v>
      </c>
    </row>
    <row r="103" s="14" customFormat="1">
      <c r="A103" s="14"/>
      <c r="B103" s="243"/>
      <c r="C103" s="244"/>
      <c r="D103" s="226" t="s">
        <v>142</v>
      </c>
      <c r="E103" s="245" t="s">
        <v>19</v>
      </c>
      <c r="F103" s="246" t="s">
        <v>451</v>
      </c>
      <c r="G103" s="244"/>
      <c r="H103" s="247">
        <v>30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142</v>
      </c>
      <c r="AU103" s="253" t="s">
        <v>81</v>
      </c>
      <c r="AV103" s="14" t="s">
        <v>81</v>
      </c>
      <c r="AW103" s="14" t="s">
        <v>33</v>
      </c>
      <c r="AX103" s="14" t="s">
        <v>72</v>
      </c>
      <c r="AY103" s="253" t="s">
        <v>129</v>
      </c>
    </row>
    <row r="104" s="15" customFormat="1">
      <c r="A104" s="15"/>
      <c r="B104" s="254"/>
      <c r="C104" s="255"/>
      <c r="D104" s="226" t="s">
        <v>142</v>
      </c>
      <c r="E104" s="256" t="s">
        <v>19</v>
      </c>
      <c r="F104" s="257" t="s">
        <v>144</v>
      </c>
      <c r="G104" s="255"/>
      <c r="H104" s="258">
        <v>30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4" t="s">
        <v>142</v>
      </c>
      <c r="AU104" s="264" t="s">
        <v>81</v>
      </c>
      <c r="AV104" s="15" t="s">
        <v>145</v>
      </c>
      <c r="AW104" s="15" t="s">
        <v>33</v>
      </c>
      <c r="AX104" s="15" t="s">
        <v>79</v>
      </c>
      <c r="AY104" s="264" t="s">
        <v>129</v>
      </c>
    </row>
    <row r="105" s="2" customFormat="1" ht="16.5" customHeight="1">
      <c r="A105" s="39"/>
      <c r="B105" s="40"/>
      <c r="C105" s="269" t="s">
        <v>145</v>
      </c>
      <c r="D105" s="269" t="s">
        <v>310</v>
      </c>
      <c r="E105" s="270" t="s">
        <v>1170</v>
      </c>
      <c r="F105" s="271" t="s">
        <v>1171</v>
      </c>
      <c r="G105" s="272" t="s">
        <v>440</v>
      </c>
      <c r="H105" s="273">
        <v>30</v>
      </c>
      <c r="I105" s="274"/>
      <c r="J105" s="275">
        <f>ROUND(I105*H105,2)</f>
        <v>0</v>
      </c>
      <c r="K105" s="271" t="s">
        <v>136</v>
      </c>
      <c r="L105" s="276"/>
      <c r="M105" s="277" t="s">
        <v>19</v>
      </c>
      <c r="N105" s="278" t="s">
        <v>43</v>
      </c>
      <c r="O105" s="85"/>
      <c r="P105" s="222">
        <f>O105*H105</f>
        <v>0</v>
      </c>
      <c r="Q105" s="222">
        <v>0.00017000000000000001</v>
      </c>
      <c r="R105" s="222">
        <f>Q105*H105</f>
        <v>0.0051000000000000004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462</v>
      </c>
      <c r="AT105" s="224" t="s">
        <v>310</v>
      </c>
      <c r="AU105" s="224" t="s">
        <v>81</v>
      </c>
      <c r="AY105" s="18" t="s">
        <v>129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324</v>
      </c>
      <c r="BM105" s="224" t="s">
        <v>1172</v>
      </c>
    </row>
    <row r="106" s="2" customFormat="1">
      <c r="A106" s="39"/>
      <c r="B106" s="40"/>
      <c r="C106" s="41"/>
      <c r="D106" s="226" t="s">
        <v>139</v>
      </c>
      <c r="E106" s="41"/>
      <c r="F106" s="227" t="s">
        <v>1171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139</v>
      </c>
      <c r="AU106" s="18" t="s">
        <v>81</v>
      </c>
    </row>
    <row r="107" s="2" customFormat="1" ht="16.5" customHeight="1">
      <c r="A107" s="39"/>
      <c r="B107" s="40"/>
      <c r="C107" s="213" t="s">
        <v>128</v>
      </c>
      <c r="D107" s="213" t="s">
        <v>132</v>
      </c>
      <c r="E107" s="214" t="s">
        <v>1173</v>
      </c>
      <c r="F107" s="215" t="s">
        <v>1174</v>
      </c>
      <c r="G107" s="216" t="s">
        <v>440</v>
      </c>
      <c r="H107" s="217">
        <v>300</v>
      </c>
      <c r="I107" s="218"/>
      <c r="J107" s="219">
        <f>ROUND(I107*H107,2)</f>
        <v>0</v>
      </c>
      <c r="K107" s="215" t="s">
        <v>136</v>
      </c>
      <c r="L107" s="45"/>
      <c r="M107" s="220" t="s">
        <v>19</v>
      </c>
      <c r="N107" s="221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324</v>
      </c>
      <c r="AT107" s="224" t="s">
        <v>132</v>
      </c>
      <c r="AU107" s="224" t="s">
        <v>81</v>
      </c>
      <c r="AY107" s="18" t="s">
        <v>129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324</v>
      </c>
      <c r="BM107" s="224" t="s">
        <v>1175</v>
      </c>
    </row>
    <row r="108" s="2" customFormat="1">
      <c r="A108" s="39"/>
      <c r="B108" s="40"/>
      <c r="C108" s="41"/>
      <c r="D108" s="226" t="s">
        <v>139</v>
      </c>
      <c r="E108" s="41"/>
      <c r="F108" s="227" t="s">
        <v>1176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81</v>
      </c>
    </row>
    <row r="109" s="2" customFormat="1">
      <c r="A109" s="39"/>
      <c r="B109" s="40"/>
      <c r="C109" s="41"/>
      <c r="D109" s="231" t="s">
        <v>140</v>
      </c>
      <c r="E109" s="41"/>
      <c r="F109" s="232" t="s">
        <v>1177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81</v>
      </c>
    </row>
    <row r="110" s="13" customFormat="1">
      <c r="A110" s="13"/>
      <c r="B110" s="233"/>
      <c r="C110" s="234"/>
      <c r="D110" s="226" t="s">
        <v>142</v>
      </c>
      <c r="E110" s="235" t="s">
        <v>19</v>
      </c>
      <c r="F110" s="236" t="s">
        <v>1161</v>
      </c>
      <c r="G110" s="234"/>
      <c r="H110" s="235" t="s">
        <v>19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142</v>
      </c>
      <c r="AU110" s="242" t="s">
        <v>81</v>
      </c>
      <c r="AV110" s="13" t="s">
        <v>79</v>
      </c>
      <c r="AW110" s="13" t="s">
        <v>33</v>
      </c>
      <c r="AX110" s="13" t="s">
        <v>72</v>
      </c>
      <c r="AY110" s="242" t="s">
        <v>129</v>
      </c>
    </row>
    <row r="111" s="14" customFormat="1">
      <c r="A111" s="14"/>
      <c r="B111" s="243"/>
      <c r="C111" s="244"/>
      <c r="D111" s="226" t="s">
        <v>142</v>
      </c>
      <c r="E111" s="245" t="s">
        <v>19</v>
      </c>
      <c r="F111" s="246" t="s">
        <v>1178</v>
      </c>
      <c r="G111" s="244"/>
      <c r="H111" s="247">
        <v>300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142</v>
      </c>
      <c r="AU111" s="253" t="s">
        <v>81</v>
      </c>
      <c r="AV111" s="14" t="s">
        <v>81</v>
      </c>
      <c r="AW111" s="14" t="s">
        <v>33</v>
      </c>
      <c r="AX111" s="14" t="s">
        <v>72</v>
      </c>
      <c r="AY111" s="253" t="s">
        <v>129</v>
      </c>
    </row>
    <row r="112" s="15" customFormat="1">
      <c r="A112" s="15"/>
      <c r="B112" s="254"/>
      <c r="C112" s="255"/>
      <c r="D112" s="226" t="s">
        <v>142</v>
      </c>
      <c r="E112" s="256" t="s">
        <v>19</v>
      </c>
      <c r="F112" s="257" t="s">
        <v>144</v>
      </c>
      <c r="G112" s="255"/>
      <c r="H112" s="258">
        <v>300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4" t="s">
        <v>142</v>
      </c>
      <c r="AU112" s="264" t="s">
        <v>81</v>
      </c>
      <c r="AV112" s="15" t="s">
        <v>145</v>
      </c>
      <c r="AW112" s="15" t="s">
        <v>33</v>
      </c>
      <c r="AX112" s="15" t="s">
        <v>79</v>
      </c>
      <c r="AY112" s="264" t="s">
        <v>129</v>
      </c>
    </row>
    <row r="113" s="2" customFormat="1" ht="16.5" customHeight="1">
      <c r="A113" s="39"/>
      <c r="B113" s="40"/>
      <c r="C113" s="269" t="s">
        <v>167</v>
      </c>
      <c r="D113" s="269" t="s">
        <v>310</v>
      </c>
      <c r="E113" s="270" t="s">
        <v>1162</v>
      </c>
      <c r="F113" s="271" t="s">
        <v>1163</v>
      </c>
      <c r="G113" s="272" t="s">
        <v>440</v>
      </c>
      <c r="H113" s="273">
        <v>200</v>
      </c>
      <c r="I113" s="274"/>
      <c r="J113" s="275">
        <f>ROUND(I113*H113,2)</f>
        <v>0</v>
      </c>
      <c r="K113" s="271" t="s">
        <v>136</v>
      </c>
      <c r="L113" s="276"/>
      <c r="M113" s="277" t="s">
        <v>19</v>
      </c>
      <c r="N113" s="278" t="s">
        <v>43</v>
      </c>
      <c r="O113" s="85"/>
      <c r="P113" s="222">
        <f>O113*H113</f>
        <v>0</v>
      </c>
      <c r="Q113" s="222">
        <v>0.00012</v>
      </c>
      <c r="R113" s="222">
        <f>Q113*H113</f>
        <v>0.024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462</v>
      </c>
      <c r="AT113" s="224" t="s">
        <v>310</v>
      </c>
      <c r="AU113" s="224" t="s">
        <v>81</v>
      </c>
      <c r="AY113" s="18" t="s">
        <v>129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324</v>
      </c>
      <c r="BM113" s="224" t="s">
        <v>1179</v>
      </c>
    </row>
    <row r="114" s="2" customFormat="1">
      <c r="A114" s="39"/>
      <c r="B114" s="40"/>
      <c r="C114" s="41"/>
      <c r="D114" s="226" t="s">
        <v>139</v>
      </c>
      <c r="E114" s="41"/>
      <c r="F114" s="227" t="s">
        <v>1163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139</v>
      </c>
      <c r="AU114" s="18" t="s">
        <v>81</v>
      </c>
    </row>
    <row r="115" s="2" customFormat="1" ht="16.5" customHeight="1">
      <c r="A115" s="39"/>
      <c r="B115" s="40"/>
      <c r="C115" s="269" t="s">
        <v>175</v>
      </c>
      <c r="D115" s="269" t="s">
        <v>310</v>
      </c>
      <c r="E115" s="270" t="s">
        <v>1170</v>
      </c>
      <c r="F115" s="271" t="s">
        <v>1171</v>
      </c>
      <c r="G115" s="272" t="s">
        <v>440</v>
      </c>
      <c r="H115" s="273">
        <v>100</v>
      </c>
      <c r="I115" s="274"/>
      <c r="J115" s="275">
        <f>ROUND(I115*H115,2)</f>
        <v>0</v>
      </c>
      <c r="K115" s="271" t="s">
        <v>136</v>
      </c>
      <c r="L115" s="276"/>
      <c r="M115" s="277" t="s">
        <v>19</v>
      </c>
      <c r="N115" s="278" t="s">
        <v>43</v>
      </c>
      <c r="O115" s="85"/>
      <c r="P115" s="222">
        <f>O115*H115</f>
        <v>0</v>
      </c>
      <c r="Q115" s="222">
        <v>0.00017000000000000001</v>
      </c>
      <c r="R115" s="222">
        <f>Q115*H115</f>
        <v>0.017000000000000001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462</v>
      </c>
      <c r="AT115" s="224" t="s">
        <v>310</v>
      </c>
      <c r="AU115" s="224" t="s">
        <v>81</v>
      </c>
      <c r="AY115" s="18" t="s">
        <v>129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324</v>
      </c>
      <c r="BM115" s="224" t="s">
        <v>1180</v>
      </c>
    </row>
    <row r="116" s="2" customFormat="1">
      <c r="A116" s="39"/>
      <c r="B116" s="40"/>
      <c r="C116" s="41"/>
      <c r="D116" s="226" t="s">
        <v>139</v>
      </c>
      <c r="E116" s="41"/>
      <c r="F116" s="227" t="s">
        <v>1171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81</v>
      </c>
    </row>
    <row r="117" s="2" customFormat="1" ht="16.5" customHeight="1">
      <c r="A117" s="39"/>
      <c r="B117" s="40"/>
      <c r="C117" s="213" t="s">
        <v>181</v>
      </c>
      <c r="D117" s="213" t="s">
        <v>132</v>
      </c>
      <c r="E117" s="214" t="s">
        <v>1181</v>
      </c>
      <c r="F117" s="215" t="s">
        <v>1182</v>
      </c>
      <c r="G117" s="216" t="s">
        <v>327</v>
      </c>
      <c r="H117" s="217">
        <v>5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324</v>
      </c>
      <c r="AT117" s="224" t="s">
        <v>132</v>
      </c>
      <c r="AU117" s="224" t="s">
        <v>81</v>
      </c>
      <c r="AY117" s="18" t="s">
        <v>129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324</v>
      </c>
      <c r="BM117" s="224" t="s">
        <v>1183</v>
      </c>
    </row>
    <row r="118" s="2" customFormat="1">
      <c r="A118" s="39"/>
      <c r="B118" s="40"/>
      <c r="C118" s="41"/>
      <c r="D118" s="226" t="s">
        <v>139</v>
      </c>
      <c r="E118" s="41"/>
      <c r="F118" s="227" t="s">
        <v>1182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81</v>
      </c>
    </row>
    <row r="119" s="13" customFormat="1">
      <c r="A119" s="13"/>
      <c r="B119" s="233"/>
      <c r="C119" s="234"/>
      <c r="D119" s="226" t="s">
        <v>142</v>
      </c>
      <c r="E119" s="235" t="s">
        <v>19</v>
      </c>
      <c r="F119" s="236" t="s">
        <v>1161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142</v>
      </c>
      <c r="AU119" s="242" t="s">
        <v>81</v>
      </c>
      <c r="AV119" s="13" t="s">
        <v>79</v>
      </c>
      <c r="AW119" s="13" t="s">
        <v>33</v>
      </c>
      <c r="AX119" s="13" t="s">
        <v>72</v>
      </c>
      <c r="AY119" s="242" t="s">
        <v>129</v>
      </c>
    </row>
    <row r="120" s="13" customFormat="1">
      <c r="A120" s="13"/>
      <c r="B120" s="233"/>
      <c r="C120" s="234"/>
      <c r="D120" s="226" t="s">
        <v>142</v>
      </c>
      <c r="E120" s="235" t="s">
        <v>19</v>
      </c>
      <c r="F120" s="236" t="s">
        <v>1184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142</v>
      </c>
      <c r="AU120" s="242" t="s">
        <v>81</v>
      </c>
      <c r="AV120" s="13" t="s">
        <v>79</v>
      </c>
      <c r="AW120" s="13" t="s">
        <v>33</v>
      </c>
      <c r="AX120" s="13" t="s">
        <v>72</v>
      </c>
      <c r="AY120" s="242" t="s">
        <v>129</v>
      </c>
    </row>
    <row r="121" s="14" customFormat="1">
      <c r="A121" s="14"/>
      <c r="B121" s="243"/>
      <c r="C121" s="244"/>
      <c r="D121" s="226" t="s">
        <v>142</v>
      </c>
      <c r="E121" s="245" t="s">
        <v>19</v>
      </c>
      <c r="F121" s="246" t="s">
        <v>128</v>
      </c>
      <c r="G121" s="244"/>
      <c r="H121" s="247">
        <v>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142</v>
      </c>
      <c r="AU121" s="253" t="s">
        <v>81</v>
      </c>
      <c r="AV121" s="14" t="s">
        <v>81</v>
      </c>
      <c r="AW121" s="14" t="s">
        <v>33</v>
      </c>
      <c r="AX121" s="14" t="s">
        <v>72</v>
      </c>
      <c r="AY121" s="253" t="s">
        <v>129</v>
      </c>
    </row>
    <row r="122" s="15" customFormat="1">
      <c r="A122" s="15"/>
      <c r="B122" s="254"/>
      <c r="C122" s="255"/>
      <c r="D122" s="226" t="s">
        <v>142</v>
      </c>
      <c r="E122" s="256" t="s">
        <v>19</v>
      </c>
      <c r="F122" s="257" t="s">
        <v>144</v>
      </c>
      <c r="G122" s="255"/>
      <c r="H122" s="258">
        <v>5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142</v>
      </c>
      <c r="AU122" s="264" t="s">
        <v>81</v>
      </c>
      <c r="AV122" s="15" t="s">
        <v>145</v>
      </c>
      <c r="AW122" s="15" t="s">
        <v>33</v>
      </c>
      <c r="AX122" s="15" t="s">
        <v>79</v>
      </c>
      <c r="AY122" s="264" t="s">
        <v>129</v>
      </c>
    </row>
    <row r="123" s="2" customFormat="1" ht="16.5" customHeight="1">
      <c r="A123" s="39"/>
      <c r="B123" s="40"/>
      <c r="C123" s="213" t="s">
        <v>186</v>
      </c>
      <c r="D123" s="213" t="s">
        <v>132</v>
      </c>
      <c r="E123" s="214" t="s">
        <v>1185</v>
      </c>
      <c r="F123" s="215" t="s">
        <v>1186</v>
      </c>
      <c r="G123" s="216" t="s">
        <v>327</v>
      </c>
      <c r="H123" s="217">
        <v>5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324</v>
      </c>
      <c r="AT123" s="224" t="s">
        <v>132</v>
      </c>
      <c r="AU123" s="224" t="s">
        <v>81</v>
      </c>
      <c r="AY123" s="18" t="s">
        <v>129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324</v>
      </c>
      <c r="BM123" s="224" t="s">
        <v>1187</v>
      </c>
    </row>
    <row r="124" s="2" customFormat="1">
      <c r="A124" s="39"/>
      <c r="B124" s="40"/>
      <c r="C124" s="41"/>
      <c r="D124" s="226" t="s">
        <v>139</v>
      </c>
      <c r="E124" s="41"/>
      <c r="F124" s="227" t="s">
        <v>1186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81</v>
      </c>
    </row>
    <row r="125" s="13" customFormat="1">
      <c r="A125" s="13"/>
      <c r="B125" s="233"/>
      <c r="C125" s="234"/>
      <c r="D125" s="226" t="s">
        <v>142</v>
      </c>
      <c r="E125" s="235" t="s">
        <v>19</v>
      </c>
      <c r="F125" s="236" t="s">
        <v>1161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142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129</v>
      </c>
    </row>
    <row r="126" s="13" customFormat="1">
      <c r="A126" s="13"/>
      <c r="B126" s="233"/>
      <c r="C126" s="234"/>
      <c r="D126" s="226" t="s">
        <v>142</v>
      </c>
      <c r="E126" s="235" t="s">
        <v>19</v>
      </c>
      <c r="F126" s="236" t="s">
        <v>1184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142</v>
      </c>
      <c r="AU126" s="242" t="s">
        <v>81</v>
      </c>
      <c r="AV126" s="13" t="s">
        <v>79</v>
      </c>
      <c r="AW126" s="13" t="s">
        <v>33</v>
      </c>
      <c r="AX126" s="13" t="s">
        <v>72</v>
      </c>
      <c r="AY126" s="242" t="s">
        <v>129</v>
      </c>
    </row>
    <row r="127" s="14" customFormat="1">
      <c r="A127" s="14"/>
      <c r="B127" s="243"/>
      <c r="C127" s="244"/>
      <c r="D127" s="226" t="s">
        <v>142</v>
      </c>
      <c r="E127" s="245" t="s">
        <v>19</v>
      </c>
      <c r="F127" s="246" t="s">
        <v>128</v>
      </c>
      <c r="G127" s="244"/>
      <c r="H127" s="247">
        <v>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142</v>
      </c>
      <c r="AU127" s="253" t="s">
        <v>81</v>
      </c>
      <c r="AV127" s="14" t="s">
        <v>81</v>
      </c>
      <c r="AW127" s="14" t="s">
        <v>33</v>
      </c>
      <c r="AX127" s="14" t="s">
        <v>72</v>
      </c>
      <c r="AY127" s="253" t="s">
        <v>129</v>
      </c>
    </row>
    <row r="128" s="15" customFormat="1">
      <c r="A128" s="15"/>
      <c r="B128" s="254"/>
      <c r="C128" s="255"/>
      <c r="D128" s="226" t="s">
        <v>142</v>
      </c>
      <c r="E128" s="256" t="s">
        <v>19</v>
      </c>
      <c r="F128" s="257" t="s">
        <v>144</v>
      </c>
      <c r="G128" s="255"/>
      <c r="H128" s="258">
        <v>5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142</v>
      </c>
      <c r="AU128" s="264" t="s">
        <v>81</v>
      </c>
      <c r="AV128" s="15" t="s">
        <v>145</v>
      </c>
      <c r="AW128" s="15" t="s">
        <v>33</v>
      </c>
      <c r="AX128" s="15" t="s">
        <v>79</v>
      </c>
      <c r="AY128" s="264" t="s">
        <v>129</v>
      </c>
    </row>
    <row r="129" s="2" customFormat="1" ht="16.5" customHeight="1">
      <c r="A129" s="39"/>
      <c r="B129" s="40"/>
      <c r="C129" s="213" t="s">
        <v>193</v>
      </c>
      <c r="D129" s="213" t="s">
        <v>132</v>
      </c>
      <c r="E129" s="214" t="s">
        <v>1188</v>
      </c>
      <c r="F129" s="215" t="s">
        <v>1189</v>
      </c>
      <c r="G129" s="216" t="s">
        <v>327</v>
      </c>
      <c r="H129" s="217">
        <v>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324</v>
      </c>
      <c r="AT129" s="224" t="s">
        <v>132</v>
      </c>
      <c r="AU129" s="224" t="s">
        <v>81</v>
      </c>
      <c r="AY129" s="18" t="s">
        <v>129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324</v>
      </c>
      <c r="BM129" s="224" t="s">
        <v>1190</v>
      </c>
    </row>
    <row r="130" s="2" customFormat="1">
      <c r="A130" s="39"/>
      <c r="B130" s="40"/>
      <c r="C130" s="41"/>
      <c r="D130" s="226" t="s">
        <v>139</v>
      </c>
      <c r="E130" s="41"/>
      <c r="F130" s="227" t="s">
        <v>1189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81</v>
      </c>
    </row>
    <row r="131" s="13" customFormat="1">
      <c r="A131" s="13"/>
      <c r="B131" s="233"/>
      <c r="C131" s="234"/>
      <c r="D131" s="226" t="s">
        <v>142</v>
      </c>
      <c r="E131" s="235" t="s">
        <v>19</v>
      </c>
      <c r="F131" s="236" t="s">
        <v>1161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142</v>
      </c>
      <c r="AU131" s="242" t="s">
        <v>81</v>
      </c>
      <c r="AV131" s="13" t="s">
        <v>79</v>
      </c>
      <c r="AW131" s="13" t="s">
        <v>33</v>
      </c>
      <c r="AX131" s="13" t="s">
        <v>72</v>
      </c>
      <c r="AY131" s="242" t="s">
        <v>129</v>
      </c>
    </row>
    <row r="132" s="13" customFormat="1">
      <c r="A132" s="13"/>
      <c r="B132" s="233"/>
      <c r="C132" s="234"/>
      <c r="D132" s="226" t="s">
        <v>142</v>
      </c>
      <c r="E132" s="235" t="s">
        <v>19</v>
      </c>
      <c r="F132" s="236" t="s">
        <v>1184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142</v>
      </c>
      <c r="AU132" s="242" t="s">
        <v>81</v>
      </c>
      <c r="AV132" s="13" t="s">
        <v>79</v>
      </c>
      <c r="AW132" s="13" t="s">
        <v>33</v>
      </c>
      <c r="AX132" s="13" t="s">
        <v>72</v>
      </c>
      <c r="AY132" s="242" t="s">
        <v>129</v>
      </c>
    </row>
    <row r="133" s="14" customFormat="1">
      <c r="A133" s="14"/>
      <c r="B133" s="243"/>
      <c r="C133" s="244"/>
      <c r="D133" s="226" t="s">
        <v>142</v>
      </c>
      <c r="E133" s="245" t="s">
        <v>19</v>
      </c>
      <c r="F133" s="246" t="s">
        <v>79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142</v>
      </c>
      <c r="AU133" s="253" t="s">
        <v>81</v>
      </c>
      <c r="AV133" s="14" t="s">
        <v>81</v>
      </c>
      <c r="AW133" s="14" t="s">
        <v>33</v>
      </c>
      <c r="AX133" s="14" t="s">
        <v>72</v>
      </c>
      <c r="AY133" s="253" t="s">
        <v>129</v>
      </c>
    </row>
    <row r="134" s="15" customFormat="1">
      <c r="A134" s="15"/>
      <c r="B134" s="254"/>
      <c r="C134" s="255"/>
      <c r="D134" s="226" t="s">
        <v>142</v>
      </c>
      <c r="E134" s="256" t="s">
        <v>19</v>
      </c>
      <c r="F134" s="257" t="s">
        <v>144</v>
      </c>
      <c r="G134" s="255"/>
      <c r="H134" s="258">
        <v>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142</v>
      </c>
      <c r="AU134" s="264" t="s">
        <v>81</v>
      </c>
      <c r="AV134" s="15" t="s">
        <v>145</v>
      </c>
      <c r="AW134" s="15" t="s">
        <v>33</v>
      </c>
      <c r="AX134" s="15" t="s">
        <v>79</v>
      </c>
      <c r="AY134" s="264" t="s">
        <v>129</v>
      </c>
    </row>
    <row r="135" s="2" customFormat="1" ht="16.5" customHeight="1">
      <c r="A135" s="39"/>
      <c r="B135" s="40"/>
      <c r="C135" s="213" t="s">
        <v>289</v>
      </c>
      <c r="D135" s="213" t="s">
        <v>132</v>
      </c>
      <c r="E135" s="214" t="s">
        <v>1191</v>
      </c>
      <c r="F135" s="215" t="s">
        <v>1192</v>
      </c>
      <c r="G135" s="216" t="s">
        <v>327</v>
      </c>
      <c r="H135" s="217">
        <v>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324</v>
      </c>
      <c r="AT135" s="224" t="s">
        <v>132</v>
      </c>
      <c r="AU135" s="224" t="s">
        <v>81</v>
      </c>
      <c r="AY135" s="18" t="s">
        <v>129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324</v>
      </c>
      <c r="BM135" s="224" t="s">
        <v>1193</v>
      </c>
    </row>
    <row r="136" s="2" customFormat="1">
      <c r="A136" s="39"/>
      <c r="B136" s="40"/>
      <c r="C136" s="41"/>
      <c r="D136" s="226" t="s">
        <v>139</v>
      </c>
      <c r="E136" s="41"/>
      <c r="F136" s="227" t="s">
        <v>1194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139</v>
      </c>
      <c r="AU136" s="18" t="s">
        <v>81</v>
      </c>
    </row>
    <row r="137" s="13" customFormat="1">
      <c r="A137" s="13"/>
      <c r="B137" s="233"/>
      <c r="C137" s="234"/>
      <c r="D137" s="226" t="s">
        <v>142</v>
      </c>
      <c r="E137" s="235" t="s">
        <v>19</v>
      </c>
      <c r="F137" s="236" t="s">
        <v>1161</v>
      </c>
      <c r="G137" s="234"/>
      <c r="H137" s="235" t="s">
        <v>19</v>
      </c>
      <c r="I137" s="237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142</v>
      </c>
      <c r="AU137" s="242" t="s">
        <v>81</v>
      </c>
      <c r="AV137" s="13" t="s">
        <v>79</v>
      </c>
      <c r="AW137" s="13" t="s">
        <v>33</v>
      </c>
      <c r="AX137" s="13" t="s">
        <v>72</v>
      </c>
      <c r="AY137" s="242" t="s">
        <v>129</v>
      </c>
    </row>
    <row r="138" s="13" customFormat="1">
      <c r="A138" s="13"/>
      <c r="B138" s="233"/>
      <c r="C138" s="234"/>
      <c r="D138" s="226" t="s">
        <v>142</v>
      </c>
      <c r="E138" s="235" t="s">
        <v>19</v>
      </c>
      <c r="F138" s="236" t="s">
        <v>1184</v>
      </c>
      <c r="G138" s="234"/>
      <c r="H138" s="235" t="s">
        <v>19</v>
      </c>
      <c r="I138" s="237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142</v>
      </c>
      <c r="AU138" s="242" t="s">
        <v>81</v>
      </c>
      <c r="AV138" s="13" t="s">
        <v>79</v>
      </c>
      <c r="AW138" s="13" t="s">
        <v>33</v>
      </c>
      <c r="AX138" s="13" t="s">
        <v>72</v>
      </c>
      <c r="AY138" s="242" t="s">
        <v>129</v>
      </c>
    </row>
    <row r="139" s="14" customFormat="1">
      <c r="A139" s="14"/>
      <c r="B139" s="243"/>
      <c r="C139" s="244"/>
      <c r="D139" s="226" t="s">
        <v>142</v>
      </c>
      <c r="E139" s="245" t="s">
        <v>19</v>
      </c>
      <c r="F139" s="246" t="s">
        <v>79</v>
      </c>
      <c r="G139" s="244"/>
      <c r="H139" s="247">
        <v>1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142</v>
      </c>
      <c r="AU139" s="253" t="s">
        <v>81</v>
      </c>
      <c r="AV139" s="14" t="s">
        <v>81</v>
      </c>
      <c r="AW139" s="14" t="s">
        <v>33</v>
      </c>
      <c r="AX139" s="14" t="s">
        <v>72</v>
      </c>
      <c r="AY139" s="253" t="s">
        <v>129</v>
      </c>
    </row>
    <row r="140" s="15" customFormat="1">
      <c r="A140" s="15"/>
      <c r="B140" s="254"/>
      <c r="C140" s="255"/>
      <c r="D140" s="226" t="s">
        <v>142</v>
      </c>
      <c r="E140" s="256" t="s">
        <v>19</v>
      </c>
      <c r="F140" s="257" t="s">
        <v>144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142</v>
      </c>
      <c r="AU140" s="264" t="s">
        <v>81</v>
      </c>
      <c r="AV140" s="15" t="s">
        <v>145</v>
      </c>
      <c r="AW140" s="15" t="s">
        <v>33</v>
      </c>
      <c r="AX140" s="15" t="s">
        <v>79</v>
      </c>
      <c r="AY140" s="264" t="s">
        <v>129</v>
      </c>
    </row>
    <row r="141" s="2" customFormat="1" ht="21.75" customHeight="1">
      <c r="A141" s="39"/>
      <c r="B141" s="40"/>
      <c r="C141" s="213" t="s">
        <v>296</v>
      </c>
      <c r="D141" s="213" t="s">
        <v>132</v>
      </c>
      <c r="E141" s="214" t="s">
        <v>1195</v>
      </c>
      <c r="F141" s="215" t="s">
        <v>1196</v>
      </c>
      <c r="G141" s="216" t="s">
        <v>327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324</v>
      </c>
      <c r="AT141" s="224" t="s">
        <v>132</v>
      </c>
      <c r="AU141" s="224" t="s">
        <v>81</v>
      </c>
      <c r="AY141" s="18" t="s">
        <v>129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324</v>
      </c>
      <c r="BM141" s="224" t="s">
        <v>1197</v>
      </c>
    </row>
    <row r="142" s="2" customFormat="1">
      <c r="A142" s="39"/>
      <c r="B142" s="40"/>
      <c r="C142" s="41"/>
      <c r="D142" s="226" t="s">
        <v>139</v>
      </c>
      <c r="E142" s="41"/>
      <c r="F142" s="227" t="s">
        <v>1196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139</v>
      </c>
      <c r="AU142" s="18" t="s">
        <v>81</v>
      </c>
    </row>
    <row r="143" s="13" customFormat="1">
      <c r="A143" s="13"/>
      <c r="B143" s="233"/>
      <c r="C143" s="234"/>
      <c r="D143" s="226" t="s">
        <v>142</v>
      </c>
      <c r="E143" s="235" t="s">
        <v>19</v>
      </c>
      <c r="F143" s="236" t="s">
        <v>1161</v>
      </c>
      <c r="G143" s="234"/>
      <c r="H143" s="235" t="s">
        <v>19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142</v>
      </c>
      <c r="AU143" s="242" t="s">
        <v>81</v>
      </c>
      <c r="AV143" s="13" t="s">
        <v>79</v>
      </c>
      <c r="AW143" s="13" t="s">
        <v>33</v>
      </c>
      <c r="AX143" s="13" t="s">
        <v>72</v>
      </c>
      <c r="AY143" s="242" t="s">
        <v>129</v>
      </c>
    </row>
    <row r="144" s="13" customFormat="1">
      <c r="A144" s="13"/>
      <c r="B144" s="233"/>
      <c r="C144" s="234"/>
      <c r="D144" s="226" t="s">
        <v>142</v>
      </c>
      <c r="E144" s="235" t="s">
        <v>19</v>
      </c>
      <c r="F144" s="236" t="s">
        <v>1184</v>
      </c>
      <c r="G144" s="234"/>
      <c r="H144" s="235" t="s">
        <v>19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142</v>
      </c>
      <c r="AU144" s="242" t="s">
        <v>81</v>
      </c>
      <c r="AV144" s="13" t="s">
        <v>79</v>
      </c>
      <c r="AW144" s="13" t="s">
        <v>33</v>
      </c>
      <c r="AX144" s="13" t="s">
        <v>72</v>
      </c>
      <c r="AY144" s="242" t="s">
        <v>129</v>
      </c>
    </row>
    <row r="145" s="14" customFormat="1">
      <c r="A145" s="14"/>
      <c r="B145" s="243"/>
      <c r="C145" s="244"/>
      <c r="D145" s="226" t="s">
        <v>142</v>
      </c>
      <c r="E145" s="245" t="s">
        <v>19</v>
      </c>
      <c r="F145" s="246" t="s">
        <v>79</v>
      </c>
      <c r="G145" s="244"/>
      <c r="H145" s="247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142</v>
      </c>
      <c r="AU145" s="253" t="s">
        <v>81</v>
      </c>
      <c r="AV145" s="14" t="s">
        <v>81</v>
      </c>
      <c r="AW145" s="14" t="s">
        <v>33</v>
      </c>
      <c r="AX145" s="14" t="s">
        <v>72</v>
      </c>
      <c r="AY145" s="253" t="s">
        <v>129</v>
      </c>
    </row>
    <row r="146" s="15" customFormat="1">
      <c r="A146" s="15"/>
      <c r="B146" s="254"/>
      <c r="C146" s="255"/>
      <c r="D146" s="226" t="s">
        <v>142</v>
      </c>
      <c r="E146" s="256" t="s">
        <v>19</v>
      </c>
      <c r="F146" s="257" t="s">
        <v>144</v>
      </c>
      <c r="G146" s="255"/>
      <c r="H146" s="258">
        <v>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142</v>
      </c>
      <c r="AU146" s="264" t="s">
        <v>81</v>
      </c>
      <c r="AV146" s="15" t="s">
        <v>145</v>
      </c>
      <c r="AW146" s="15" t="s">
        <v>33</v>
      </c>
      <c r="AX146" s="15" t="s">
        <v>79</v>
      </c>
      <c r="AY146" s="264" t="s">
        <v>129</v>
      </c>
    </row>
    <row r="147" s="2" customFormat="1" ht="21.75" customHeight="1">
      <c r="A147" s="39"/>
      <c r="B147" s="40"/>
      <c r="C147" s="213" t="s">
        <v>303</v>
      </c>
      <c r="D147" s="213" t="s">
        <v>132</v>
      </c>
      <c r="E147" s="214" t="s">
        <v>1198</v>
      </c>
      <c r="F147" s="215" t="s">
        <v>1199</v>
      </c>
      <c r="G147" s="216" t="s">
        <v>327</v>
      </c>
      <c r="H147" s="217">
        <v>2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324</v>
      </c>
      <c r="AT147" s="224" t="s">
        <v>132</v>
      </c>
      <c r="AU147" s="224" t="s">
        <v>81</v>
      </c>
      <c r="AY147" s="18" t="s">
        <v>129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324</v>
      </c>
      <c r="BM147" s="224" t="s">
        <v>1200</v>
      </c>
    </row>
    <row r="148" s="2" customFormat="1">
      <c r="A148" s="39"/>
      <c r="B148" s="40"/>
      <c r="C148" s="41"/>
      <c r="D148" s="226" t="s">
        <v>139</v>
      </c>
      <c r="E148" s="41"/>
      <c r="F148" s="227" t="s">
        <v>1199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81</v>
      </c>
    </row>
    <row r="149" s="13" customFormat="1">
      <c r="A149" s="13"/>
      <c r="B149" s="233"/>
      <c r="C149" s="234"/>
      <c r="D149" s="226" t="s">
        <v>142</v>
      </c>
      <c r="E149" s="235" t="s">
        <v>19</v>
      </c>
      <c r="F149" s="236" t="s">
        <v>1161</v>
      </c>
      <c r="G149" s="234"/>
      <c r="H149" s="235" t="s">
        <v>19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142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129</v>
      </c>
    </row>
    <row r="150" s="13" customFormat="1">
      <c r="A150" s="13"/>
      <c r="B150" s="233"/>
      <c r="C150" s="234"/>
      <c r="D150" s="226" t="s">
        <v>142</v>
      </c>
      <c r="E150" s="235" t="s">
        <v>19</v>
      </c>
      <c r="F150" s="236" t="s">
        <v>1201</v>
      </c>
      <c r="G150" s="234"/>
      <c r="H150" s="235" t="s">
        <v>19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142</v>
      </c>
      <c r="AU150" s="242" t="s">
        <v>81</v>
      </c>
      <c r="AV150" s="13" t="s">
        <v>79</v>
      </c>
      <c r="AW150" s="13" t="s">
        <v>33</v>
      </c>
      <c r="AX150" s="13" t="s">
        <v>72</v>
      </c>
      <c r="AY150" s="242" t="s">
        <v>129</v>
      </c>
    </row>
    <row r="151" s="14" customFormat="1">
      <c r="A151" s="14"/>
      <c r="B151" s="243"/>
      <c r="C151" s="244"/>
      <c r="D151" s="226" t="s">
        <v>142</v>
      </c>
      <c r="E151" s="245" t="s">
        <v>19</v>
      </c>
      <c r="F151" s="246" t="s">
        <v>1202</v>
      </c>
      <c r="G151" s="244"/>
      <c r="H151" s="247">
        <v>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142</v>
      </c>
      <c r="AU151" s="253" t="s">
        <v>81</v>
      </c>
      <c r="AV151" s="14" t="s">
        <v>81</v>
      </c>
      <c r="AW151" s="14" t="s">
        <v>33</v>
      </c>
      <c r="AX151" s="14" t="s">
        <v>72</v>
      </c>
      <c r="AY151" s="253" t="s">
        <v>129</v>
      </c>
    </row>
    <row r="152" s="15" customFormat="1">
      <c r="A152" s="15"/>
      <c r="B152" s="254"/>
      <c r="C152" s="255"/>
      <c r="D152" s="226" t="s">
        <v>142</v>
      </c>
      <c r="E152" s="256" t="s">
        <v>19</v>
      </c>
      <c r="F152" s="257" t="s">
        <v>144</v>
      </c>
      <c r="G152" s="255"/>
      <c r="H152" s="258">
        <v>2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142</v>
      </c>
      <c r="AU152" s="264" t="s">
        <v>81</v>
      </c>
      <c r="AV152" s="15" t="s">
        <v>145</v>
      </c>
      <c r="AW152" s="15" t="s">
        <v>33</v>
      </c>
      <c r="AX152" s="15" t="s">
        <v>79</v>
      </c>
      <c r="AY152" s="264" t="s">
        <v>129</v>
      </c>
    </row>
    <row r="153" s="2" customFormat="1" ht="16.5" customHeight="1">
      <c r="A153" s="39"/>
      <c r="B153" s="40"/>
      <c r="C153" s="213" t="s">
        <v>309</v>
      </c>
      <c r="D153" s="213" t="s">
        <v>132</v>
      </c>
      <c r="E153" s="214" t="s">
        <v>1203</v>
      </c>
      <c r="F153" s="215" t="s">
        <v>1204</v>
      </c>
      <c r="G153" s="216" t="s">
        <v>1205</v>
      </c>
      <c r="H153" s="217">
        <v>10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324</v>
      </c>
      <c r="AT153" s="224" t="s">
        <v>132</v>
      </c>
      <c r="AU153" s="224" t="s">
        <v>81</v>
      </c>
      <c r="AY153" s="18" t="s">
        <v>129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324</v>
      </c>
      <c r="BM153" s="224" t="s">
        <v>1206</v>
      </c>
    </row>
    <row r="154" s="2" customFormat="1">
      <c r="A154" s="39"/>
      <c r="B154" s="40"/>
      <c r="C154" s="41"/>
      <c r="D154" s="226" t="s">
        <v>139</v>
      </c>
      <c r="E154" s="41"/>
      <c r="F154" s="227" t="s">
        <v>1204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81</v>
      </c>
    </row>
    <row r="155" s="13" customFormat="1">
      <c r="A155" s="13"/>
      <c r="B155" s="233"/>
      <c r="C155" s="234"/>
      <c r="D155" s="226" t="s">
        <v>142</v>
      </c>
      <c r="E155" s="235" t="s">
        <v>19</v>
      </c>
      <c r="F155" s="236" t="s">
        <v>1161</v>
      </c>
      <c r="G155" s="234"/>
      <c r="H155" s="235" t="s">
        <v>19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142</v>
      </c>
      <c r="AU155" s="242" t="s">
        <v>81</v>
      </c>
      <c r="AV155" s="13" t="s">
        <v>79</v>
      </c>
      <c r="AW155" s="13" t="s">
        <v>33</v>
      </c>
      <c r="AX155" s="13" t="s">
        <v>72</v>
      </c>
      <c r="AY155" s="242" t="s">
        <v>129</v>
      </c>
    </row>
    <row r="156" s="14" customFormat="1">
      <c r="A156" s="14"/>
      <c r="B156" s="243"/>
      <c r="C156" s="244"/>
      <c r="D156" s="226" t="s">
        <v>142</v>
      </c>
      <c r="E156" s="245" t="s">
        <v>19</v>
      </c>
      <c r="F156" s="246" t="s">
        <v>193</v>
      </c>
      <c r="G156" s="244"/>
      <c r="H156" s="247">
        <v>10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142</v>
      </c>
      <c r="AU156" s="253" t="s">
        <v>81</v>
      </c>
      <c r="AV156" s="14" t="s">
        <v>81</v>
      </c>
      <c r="AW156" s="14" t="s">
        <v>33</v>
      </c>
      <c r="AX156" s="14" t="s">
        <v>72</v>
      </c>
      <c r="AY156" s="253" t="s">
        <v>129</v>
      </c>
    </row>
    <row r="157" s="15" customFormat="1">
      <c r="A157" s="15"/>
      <c r="B157" s="254"/>
      <c r="C157" s="255"/>
      <c r="D157" s="226" t="s">
        <v>142</v>
      </c>
      <c r="E157" s="256" t="s">
        <v>19</v>
      </c>
      <c r="F157" s="257" t="s">
        <v>144</v>
      </c>
      <c r="G157" s="255"/>
      <c r="H157" s="258">
        <v>10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142</v>
      </c>
      <c r="AU157" s="264" t="s">
        <v>81</v>
      </c>
      <c r="AV157" s="15" t="s">
        <v>145</v>
      </c>
      <c r="AW157" s="15" t="s">
        <v>33</v>
      </c>
      <c r="AX157" s="15" t="s">
        <v>79</v>
      </c>
      <c r="AY157" s="264" t="s">
        <v>129</v>
      </c>
    </row>
    <row r="158" s="2" customFormat="1" ht="16.5" customHeight="1">
      <c r="A158" s="39"/>
      <c r="B158" s="40"/>
      <c r="C158" s="213" t="s">
        <v>8</v>
      </c>
      <c r="D158" s="213" t="s">
        <v>132</v>
      </c>
      <c r="E158" s="214" t="s">
        <v>1207</v>
      </c>
      <c r="F158" s="215" t="s">
        <v>1208</v>
      </c>
      <c r="G158" s="216" t="s">
        <v>327</v>
      </c>
      <c r="H158" s="217">
        <v>2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324</v>
      </c>
      <c r="AT158" s="224" t="s">
        <v>132</v>
      </c>
      <c r="AU158" s="224" t="s">
        <v>81</v>
      </c>
      <c r="AY158" s="18" t="s">
        <v>129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324</v>
      </c>
      <c r="BM158" s="224" t="s">
        <v>1209</v>
      </c>
    </row>
    <row r="159" s="2" customFormat="1">
      <c r="A159" s="39"/>
      <c r="B159" s="40"/>
      <c r="C159" s="41"/>
      <c r="D159" s="226" t="s">
        <v>139</v>
      </c>
      <c r="E159" s="41"/>
      <c r="F159" s="227" t="s">
        <v>1208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81</v>
      </c>
    </row>
    <row r="160" s="13" customFormat="1">
      <c r="A160" s="13"/>
      <c r="B160" s="233"/>
      <c r="C160" s="234"/>
      <c r="D160" s="226" t="s">
        <v>142</v>
      </c>
      <c r="E160" s="235" t="s">
        <v>19</v>
      </c>
      <c r="F160" s="236" t="s">
        <v>1161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142</v>
      </c>
      <c r="AU160" s="242" t="s">
        <v>81</v>
      </c>
      <c r="AV160" s="13" t="s">
        <v>79</v>
      </c>
      <c r="AW160" s="13" t="s">
        <v>33</v>
      </c>
      <c r="AX160" s="13" t="s">
        <v>72</v>
      </c>
      <c r="AY160" s="242" t="s">
        <v>129</v>
      </c>
    </row>
    <row r="161" s="14" customFormat="1">
      <c r="A161" s="14"/>
      <c r="B161" s="243"/>
      <c r="C161" s="244"/>
      <c r="D161" s="226" t="s">
        <v>142</v>
      </c>
      <c r="E161" s="245" t="s">
        <v>19</v>
      </c>
      <c r="F161" s="246" t="s">
        <v>81</v>
      </c>
      <c r="G161" s="244"/>
      <c r="H161" s="247">
        <v>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142</v>
      </c>
      <c r="AU161" s="253" t="s">
        <v>81</v>
      </c>
      <c r="AV161" s="14" t="s">
        <v>81</v>
      </c>
      <c r="AW161" s="14" t="s">
        <v>33</v>
      </c>
      <c r="AX161" s="14" t="s">
        <v>72</v>
      </c>
      <c r="AY161" s="253" t="s">
        <v>129</v>
      </c>
    </row>
    <row r="162" s="15" customFormat="1">
      <c r="A162" s="15"/>
      <c r="B162" s="254"/>
      <c r="C162" s="255"/>
      <c r="D162" s="226" t="s">
        <v>142</v>
      </c>
      <c r="E162" s="256" t="s">
        <v>19</v>
      </c>
      <c r="F162" s="257" t="s">
        <v>144</v>
      </c>
      <c r="G162" s="255"/>
      <c r="H162" s="258">
        <v>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142</v>
      </c>
      <c r="AU162" s="264" t="s">
        <v>81</v>
      </c>
      <c r="AV162" s="15" t="s">
        <v>145</v>
      </c>
      <c r="AW162" s="15" t="s">
        <v>33</v>
      </c>
      <c r="AX162" s="15" t="s">
        <v>79</v>
      </c>
      <c r="AY162" s="264" t="s">
        <v>129</v>
      </c>
    </row>
    <row r="163" s="2" customFormat="1" ht="16.5" customHeight="1">
      <c r="A163" s="39"/>
      <c r="B163" s="40"/>
      <c r="C163" s="213" t="s">
        <v>324</v>
      </c>
      <c r="D163" s="213" t="s">
        <v>132</v>
      </c>
      <c r="E163" s="214" t="s">
        <v>1210</v>
      </c>
      <c r="F163" s="215" t="s">
        <v>1211</v>
      </c>
      <c r="G163" s="216" t="s">
        <v>327</v>
      </c>
      <c r="H163" s="217">
        <v>6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324</v>
      </c>
      <c r="AT163" s="224" t="s">
        <v>132</v>
      </c>
      <c r="AU163" s="224" t="s">
        <v>81</v>
      </c>
      <c r="AY163" s="18" t="s">
        <v>129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324</v>
      </c>
      <c r="BM163" s="224" t="s">
        <v>1212</v>
      </c>
    </row>
    <row r="164" s="2" customFormat="1">
      <c r="A164" s="39"/>
      <c r="B164" s="40"/>
      <c r="C164" s="41"/>
      <c r="D164" s="226" t="s">
        <v>139</v>
      </c>
      <c r="E164" s="41"/>
      <c r="F164" s="227" t="s">
        <v>1211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139</v>
      </c>
      <c r="AU164" s="18" t="s">
        <v>81</v>
      </c>
    </row>
    <row r="165" s="13" customFormat="1">
      <c r="A165" s="13"/>
      <c r="B165" s="233"/>
      <c r="C165" s="234"/>
      <c r="D165" s="226" t="s">
        <v>142</v>
      </c>
      <c r="E165" s="235" t="s">
        <v>19</v>
      </c>
      <c r="F165" s="236" t="s">
        <v>1161</v>
      </c>
      <c r="G165" s="234"/>
      <c r="H165" s="235" t="s">
        <v>19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142</v>
      </c>
      <c r="AU165" s="242" t="s">
        <v>81</v>
      </c>
      <c r="AV165" s="13" t="s">
        <v>79</v>
      </c>
      <c r="AW165" s="13" t="s">
        <v>33</v>
      </c>
      <c r="AX165" s="13" t="s">
        <v>72</v>
      </c>
      <c r="AY165" s="242" t="s">
        <v>129</v>
      </c>
    </row>
    <row r="166" s="14" customFormat="1">
      <c r="A166" s="14"/>
      <c r="B166" s="243"/>
      <c r="C166" s="244"/>
      <c r="D166" s="226" t="s">
        <v>142</v>
      </c>
      <c r="E166" s="245" t="s">
        <v>19</v>
      </c>
      <c r="F166" s="246" t="s">
        <v>167</v>
      </c>
      <c r="G166" s="244"/>
      <c r="H166" s="247">
        <v>6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142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129</v>
      </c>
    </row>
    <row r="167" s="15" customFormat="1">
      <c r="A167" s="15"/>
      <c r="B167" s="254"/>
      <c r="C167" s="255"/>
      <c r="D167" s="226" t="s">
        <v>142</v>
      </c>
      <c r="E167" s="256" t="s">
        <v>19</v>
      </c>
      <c r="F167" s="257" t="s">
        <v>144</v>
      </c>
      <c r="G167" s="255"/>
      <c r="H167" s="258">
        <v>6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142</v>
      </c>
      <c r="AU167" s="264" t="s">
        <v>81</v>
      </c>
      <c r="AV167" s="15" t="s">
        <v>145</v>
      </c>
      <c r="AW167" s="15" t="s">
        <v>33</v>
      </c>
      <c r="AX167" s="15" t="s">
        <v>79</v>
      </c>
      <c r="AY167" s="264" t="s">
        <v>129</v>
      </c>
    </row>
    <row r="168" s="2" customFormat="1" ht="16.5" customHeight="1">
      <c r="A168" s="39"/>
      <c r="B168" s="40"/>
      <c r="C168" s="213" t="s">
        <v>335</v>
      </c>
      <c r="D168" s="213" t="s">
        <v>132</v>
      </c>
      <c r="E168" s="214" t="s">
        <v>1213</v>
      </c>
      <c r="F168" s="215" t="s">
        <v>1214</v>
      </c>
      <c r="G168" s="216" t="s">
        <v>327</v>
      </c>
      <c r="H168" s="217">
        <v>1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324</v>
      </c>
      <c r="AT168" s="224" t="s">
        <v>132</v>
      </c>
      <c r="AU168" s="224" t="s">
        <v>81</v>
      </c>
      <c r="AY168" s="18" t="s">
        <v>129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324</v>
      </c>
      <c r="BM168" s="224" t="s">
        <v>1215</v>
      </c>
    </row>
    <row r="169" s="2" customFormat="1">
      <c r="A169" s="39"/>
      <c r="B169" s="40"/>
      <c r="C169" s="41"/>
      <c r="D169" s="226" t="s">
        <v>139</v>
      </c>
      <c r="E169" s="41"/>
      <c r="F169" s="227" t="s">
        <v>1214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81</v>
      </c>
    </row>
    <row r="170" s="13" customFormat="1">
      <c r="A170" s="13"/>
      <c r="B170" s="233"/>
      <c r="C170" s="234"/>
      <c r="D170" s="226" t="s">
        <v>142</v>
      </c>
      <c r="E170" s="235" t="s">
        <v>19</v>
      </c>
      <c r="F170" s="236" t="s">
        <v>1161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142</v>
      </c>
      <c r="AU170" s="242" t="s">
        <v>81</v>
      </c>
      <c r="AV170" s="13" t="s">
        <v>79</v>
      </c>
      <c r="AW170" s="13" t="s">
        <v>33</v>
      </c>
      <c r="AX170" s="13" t="s">
        <v>72</v>
      </c>
      <c r="AY170" s="242" t="s">
        <v>129</v>
      </c>
    </row>
    <row r="171" s="14" customFormat="1">
      <c r="A171" s="14"/>
      <c r="B171" s="243"/>
      <c r="C171" s="244"/>
      <c r="D171" s="226" t="s">
        <v>142</v>
      </c>
      <c r="E171" s="245" t="s">
        <v>19</v>
      </c>
      <c r="F171" s="246" t="s">
        <v>79</v>
      </c>
      <c r="G171" s="244"/>
      <c r="H171" s="247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142</v>
      </c>
      <c r="AU171" s="253" t="s">
        <v>81</v>
      </c>
      <c r="AV171" s="14" t="s">
        <v>81</v>
      </c>
      <c r="AW171" s="14" t="s">
        <v>33</v>
      </c>
      <c r="AX171" s="14" t="s">
        <v>72</v>
      </c>
      <c r="AY171" s="253" t="s">
        <v>129</v>
      </c>
    </row>
    <row r="172" s="15" customFormat="1">
      <c r="A172" s="15"/>
      <c r="B172" s="254"/>
      <c r="C172" s="255"/>
      <c r="D172" s="226" t="s">
        <v>142</v>
      </c>
      <c r="E172" s="256" t="s">
        <v>19</v>
      </c>
      <c r="F172" s="257" t="s">
        <v>144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142</v>
      </c>
      <c r="AU172" s="264" t="s">
        <v>81</v>
      </c>
      <c r="AV172" s="15" t="s">
        <v>145</v>
      </c>
      <c r="AW172" s="15" t="s">
        <v>33</v>
      </c>
      <c r="AX172" s="15" t="s">
        <v>79</v>
      </c>
      <c r="AY172" s="264" t="s">
        <v>129</v>
      </c>
    </row>
    <row r="173" s="2" customFormat="1" ht="16.5" customHeight="1">
      <c r="A173" s="39"/>
      <c r="B173" s="40"/>
      <c r="C173" s="213" t="s">
        <v>342</v>
      </c>
      <c r="D173" s="213" t="s">
        <v>132</v>
      </c>
      <c r="E173" s="214" t="s">
        <v>1216</v>
      </c>
      <c r="F173" s="215" t="s">
        <v>1217</v>
      </c>
      <c r="G173" s="216" t="s">
        <v>1049</v>
      </c>
      <c r="H173" s="217">
        <v>20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324</v>
      </c>
      <c r="AT173" s="224" t="s">
        <v>132</v>
      </c>
      <c r="AU173" s="224" t="s">
        <v>81</v>
      </c>
      <c r="AY173" s="18" t="s">
        <v>129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324</v>
      </c>
      <c r="BM173" s="224" t="s">
        <v>1218</v>
      </c>
    </row>
    <row r="174" s="2" customFormat="1">
      <c r="A174" s="39"/>
      <c r="B174" s="40"/>
      <c r="C174" s="41"/>
      <c r="D174" s="226" t="s">
        <v>139</v>
      </c>
      <c r="E174" s="41"/>
      <c r="F174" s="227" t="s">
        <v>1217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81</v>
      </c>
    </row>
    <row r="175" s="14" customFormat="1">
      <c r="A175" s="14"/>
      <c r="B175" s="243"/>
      <c r="C175" s="244"/>
      <c r="D175" s="226" t="s">
        <v>142</v>
      </c>
      <c r="E175" s="245" t="s">
        <v>19</v>
      </c>
      <c r="F175" s="246" t="s">
        <v>364</v>
      </c>
      <c r="G175" s="244"/>
      <c r="H175" s="247">
        <v>20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142</v>
      </c>
      <c r="AU175" s="253" t="s">
        <v>81</v>
      </c>
      <c r="AV175" s="14" t="s">
        <v>81</v>
      </c>
      <c r="AW175" s="14" t="s">
        <v>33</v>
      </c>
      <c r="AX175" s="14" t="s">
        <v>72</v>
      </c>
      <c r="AY175" s="253" t="s">
        <v>129</v>
      </c>
    </row>
    <row r="176" s="15" customFormat="1">
      <c r="A176" s="15"/>
      <c r="B176" s="254"/>
      <c r="C176" s="255"/>
      <c r="D176" s="226" t="s">
        <v>142</v>
      </c>
      <c r="E176" s="256" t="s">
        <v>19</v>
      </c>
      <c r="F176" s="257" t="s">
        <v>144</v>
      </c>
      <c r="G176" s="255"/>
      <c r="H176" s="258">
        <v>20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142</v>
      </c>
      <c r="AU176" s="264" t="s">
        <v>81</v>
      </c>
      <c r="AV176" s="15" t="s">
        <v>145</v>
      </c>
      <c r="AW176" s="15" t="s">
        <v>33</v>
      </c>
      <c r="AX176" s="15" t="s">
        <v>79</v>
      </c>
      <c r="AY176" s="264" t="s">
        <v>129</v>
      </c>
    </row>
    <row r="177" s="2" customFormat="1" ht="16.5" customHeight="1">
      <c r="A177" s="39"/>
      <c r="B177" s="40"/>
      <c r="C177" s="213" t="s">
        <v>349</v>
      </c>
      <c r="D177" s="213" t="s">
        <v>132</v>
      </c>
      <c r="E177" s="214" t="s">
        <v>1219</v>
      </c>
      <c r="F177" s="215" t="s">
        <v>1220</v>
      </c>
      <c r="G177" s="216" t="s">
        <v>327</v>
      </c>
      <c r="H177" s="217">
        <v>1</v>
      </c>
      <c r="I177" s="218"/>
      <c r="J177" s="219">
        <f>ROUND(I177*H177,2)</f>
        <v>0</v>
      </c>
      <c r="K177" s="215" t="s">
        <v>19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324</v>
      </c>
      <c r="AT177" s="224" t="s">
        <v>132</v>
      </c>
      <c r="AU177" s="224" t="s">
        <v>81</v>
      </c>
      <c r="AY177" s="18" t="s">
        <v>129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324</v>
      </c>
      <c r="BM177" s="224" t="s">
        <v>1221</v>
      </c>
    </row>
    <row r="178" s="2" customFormat="1">
      <c r="A178" s="39"/>
      <c r="B178" s="40"/>
      <c r="C178" s="41"/>
      <c r="D178" s="226" t="s">
        <v>139</v>
      </c>
      <c r="E178" s="41"/>
      <c r="F178" s="227" t="s">
        <v>1220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81</v>
      </c>
    </row>
    <row r="179" s="2" customFormat="1" ht="16.5" customHeight="1">
      <c r="A179" s="39"/>
      <c r="B179" s="40"/>
      <c r="C179" s="213" t="s">
        <v>364</v>
      </c>
      <c r="D179" s="213" t="s">
        <v>132</v>
      </c>
      <c r="E179" s="214" t="s">
        <v>1222</v>
      </c>
      <c r="F179" s="215" t="s">
        <v>1223</v>
      </c>
      <c r="G179" s="216" t="s">
        <v>741</v>
      </c>
      <c r="H179" s="279"/>
      <c r="I179" s="218"/>
      <c r="J179" s="219">
        <f>ROUND(I179*H179,2)</f>
        <v>0</v>
      </c>
      <c r="K179" s="215" t="s">
        <v>136</v>
      </c>
      <c r="L179" s="45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324</v>
      </c>
      <c r="AT179" s="224" t="s">
        <v>132</v>
      </c>
      <c r="AU179" s="224" t="s">
        <v>81</v>
      </c>
      <c r="AY179" s="18" t="s">
        <v>129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324</v>
      </c>
      <c r="BM179" s="224" t="s">
        <v>1224</v>
      </c>
    </row>
    <row r="180" s="2" customFormat="1">
      <c r="A180" s="39"/>
      <c r="B180" s="40"/>
      <c r="C180" s="41"/>
      <c r="D180" s="226" t="s">
        <v>139</v>
      </c>
      <c r="E180" s="41"/>
      <c r="F180" s="227" t="s">
        <v>1225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139</v>
      </c>
      <c r="AU180" s="18" t="s">
        <v>81</v>
      </c>
    </row>
    <row r="181" s="2" customFormat="1">
      <c r="A181" s="39"/>
      <c r="B181" s="40"/>
      <c r="C181" s="41"/>
      <c r="D181" s="231" t="s">
        <v>140</v>
      </c>
      <c r="E181" s="41"/>
      <c r="F181" s="232" t="s">
        <v>1226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140</v>
      </c>
      <c r="AU181" s="18" t="s">
        <v>81</v>
      </c>
    </row>
    <row r="182" s="12" customFormat="1" ht="22.8" customHeight="1">
      <c r="A182" s="12"/>
      <c r="B182" s="197"/>
      <c r="C182" s="198"/>
      <c r="D182" s="199" t="s">
        <v>71</v>
      </c>
      <c r="E182" s="211" t="s">
        <v>1227</v>
      </c>
      <c r="F182" s="211" t="s">
        <v>1228</v>
      </c>
      <c r="G182" s="198"/>
      <c r="H182" s="198"/>
      <c r="I182" s="201"/>
      <c r="J182" s="212">
        <f>BK182</f>
        <v>0</v>
      </c>
      <c r="K182" s="198"/>
      <c r="L182" s="203"/>
      <c r="M182" s="204"/>
      <c r="N182" s="205"/>
      <c r="O182" s="205"/>
      <c r="P182" s="206">
        <f>SUM(P183:P196)</f>
        <v>0</v>
      </c>
      <c r="Q182" s="205"/>
      <c r="R182" s="206">
        <f>SUM(R183:R196)</f>
        <v>0.011000000000000001</v>
      </c>
      <c r="S182" s="205"/>
      <c r="T182" s="207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81</v>
      </c>
      <c r="AT182" s="209" t="s">
        <v>71</v>
      </c>
      <c r="AU182" s="209" t="s">
        <v>79</v>
      </c>
      <c r="AY182" s="208" t="s">
        <v>129</v>
      </c>
      <c r="BK182" s="210">
        <f>SUM(BK183:BK196)</f>
        <v>0</v>
      </c>
    </row>
    <row r="183" s="2" customFormat="1" ht="16.5" customHeight="1">
      <c r="A183" s="39"/>
      <c r="B183" s="40"/>
      <c r="C183" s="213" t="s">
        <v>7</v>
      </c>
      <c r="D183" s="213" t="s">
        <v>132</v>
      </c>
      <c r="E183" s="214" t="s">
        <v>1229</v>
      </c>
      <c r="F183" s="215" t="s">
        <v>1230</v>
      </c>
      <c r="G183" s="216" t="s">
        <v>440</v>
      </c>
      <c r="H183" s="217">
        <v>110</v>
      </c>
      <c r="I183" s="218"/>
      <c r="J183" s="219">
        <f>ROUND(I183*H183,2)</f>
        <v>0</v>
      </c>
      <c r="K183" s="215" t="s">
        <v>136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324</v>
      </c>
      <c r="AT183" s="224" t="s">
        <v>132</v>
      </c>
      <c r="AU183" s="224" t="s">
        <v>81</v>
      </c>
      <c r="AY183" s="18" t="s">
        <v>129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324</v>
      </c>
      <c r="BM183" s="224" t="s">
        <v>1231</v>
      </c>
    </row>
    <row r="184" s="2" customFormat="1">
      <c r="A184" s="39"/>
      <c r="B184" s="40"/>
      <c r="C184" s="41"/>
      <c r="D184" s="226" t="s">
        <v>139</v>
      </c>
      <c r="E184" s="41"/>
      <c r="F184" s="227" t="s">
        <v>1232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81</v>
      </c>
    </row>
    <row r="185" s="2" customFormat="1">
      <c r="A185" s="39"/>
      <c r="B185" s="40"/>
      <c r="C185" s="41"/>
      <c r="D185" s="231" t="s">
        <v>140</v>
      </c>
      <c r="E185" s="41"/>
      <c r="F185" s="232" t="s">
        <v>1233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81</v>
      </c>
    </row>
    <row r="186" s="13" customFormat="1">
      <c r="A186" s="13"/>
      <c r="B186" s="233"/>
      <c r="C186" s="234"/>
      <c r="D186" s="226" t="s">
        <v>142</v>
      </c>
      <c r="E186" s="235" t="s">
        <v>19</v>
      </c>
      <c r="F186" s="236" t="s">
        <v>1161</v>
      </c>
      <c r="G186" s="234"/>
      <c r="H186" s="235" t="s">
        <v>19</v>
      </c>
      <c r="I186" s="237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142</v>
      </c>
      <c r="AU186" s="242" t="s">
        <v>81</v>
      </c>
      <c r="AV186" s="13" t="s">
        <v>79</v>
      </c>
      <c r="AW186" s="13" t="s">
        <v>33</v>
      </c>
      <c r="AX186" s="13" t="s">
        <v>72</v>
      </c>
      <c r="AY186" s="242" t="s">
        <v>129</v>
      </c>
    </row>
    <row r="187" s="13" customFormat="1">
      <c r="A187" s="13"/>
      <c r="B187" s="233"/>
      <c r="C187" s="234"/>
      <c r="D187" s="226" t="s">
        <v>142</v>
      </c>
      <c r="E187" s="235" t="s">
        <v>19</v>
      </c>
      <c r="F187" s="236" t="s">
        <v>1234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142</v>
      </c>
      <c r="AU187" s="242" t="s">
        <v>81</v>
      </c>
      <c r="AV187" s="13" t="s">
        <v>79</v>
      </c>
      <c r="AW187" s="13" t="s">
        <v>33</v>
      </c>
      <c r="AX187" s="13" t="s">
        <v>72</v>
      </c>
      <c r="AY187" s="242" t="s">
        <v>129</v>
      </c>
    </row>
    <row r="188" s="14" customFormat="1">
      <c r="A188" s="14"/>
      <c r="B188" s="243"/>
      <c r="C188" s="244"/>
      <c r="D188" s="226" t="s">
        <v>142</v>
      </c>
      <c r="E188" s="245" t="s">
        <v>19</v>
      </c>
      <c r="F188" s="246" t="s">
        <v>884</v>
      </c>
      <c r="G188" s="244"/>
      <c r="H188" s="247">
        <v>90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142</v>
      </c>
      <c r="AU188" s="253" t="s">
        <v>81</v>
      </c>
      <c r="AV188" s="14" t="s">
        <v>81</v>
      </c>
      <c r="AW188" s="14" t="s">
        <v>33</v>
      </c>
      <c r="AX188" s="14" t="s">
        <v>72</v>
      </c>
      <c r="AY188" s="253" t="s">
        <v>129</v>
      </c>
    </row>
    <row r="189" s="13" customFormat="1">
      <c r="A189" s="13"/>
      <c r="B189" s="233"/>
      <c r="C189" s="234"/>
      <c r="D189" s="226" t="s">
        <v>142</v>
      </c>
      <c r="E189" s="235" t="s">
        <v>19</v>
      </c>
      <c r="F189" s="236" t="s">
        <v>1235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142</v>
      </c>
      <c r="AU189" s="242" t="s">
        <v>81</v>
      </c>
      <c r="AV189" s="13" t="s">
        <v>79</v>
      </c>
      <c r="AW189" s="13" t="s">
        <v>33</v>
      </c>
      <c r="AX189" s="13" t="s">
        <v>72</v>
      </c>
      <c r="AY189" s="242" t="s">
        <v>129</v>
      </c>
    </row>
    <row r="190" s="14" customFormat="1">
      <c r="A190" s="14"/>
      <c r="B190" s="243"/>
      <c r="C190" s="244"/>
      <c r="D190" s="226" t="s">
        <v>142</v>
      </c>
      <c r="E190" s="245" t="s">
        <v>19</v>
      </c>
      <c r="F190" s="246" t="s">
        <v>364</v>
      </c>
      <c r="G190" s="244"/>
      <c r="H190" s="247">
        <v>20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142</v>
      </c>
      <c r="AU190" s="253" t="s">
        <v>81</v>
      </c>
      <c r="AV190" s="14" t="s">
        <v>81</v>
      </c>
      <c r="AW190" s="14" t="s">
        <v>33</v>
      </c>
      <c r="AX190" s="14" t="s">
        <v>72</v>
      </c>
      <c r="AY190" s="253" t="s">
        <v>129</v>
      </c>
    </row>
    <row r="191" s="15" customFormat="1">
      <c r="A191" s="15"/>
      <c r="B191" s="254"/>
      <c r="C191" s="255"/>
      <c r="D191" s="226" t="s">
        <v>142</v>
      </c>
      <c r="E191" s="256" t="s">
        <v>19</v>
      </c>
      <c r="F191" s="257" t="s">
        <v>144</v>
      </c>
      <c r="G191" s="255"/>
      <c r="H191" s="258">
        <v>110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142</v>
      </c>
      <c r="AU191" s="264" t="s">
        <v>81</v>
      </c>
      <c r="AV191" s="15" t="s">
        <v>145</v>
      </c>
      <c r="AW191" s="15" t="s">
        <v>33</v>
      </c>
      <c r="AX191" s="15" t="s">
        <v>79</v>
      </c>
      <c r="AY191" s="264" t="s">
        <v>129</v>
      </c>
    </row>
    <row r="192" s="2" customFormat="1" ht="16.5" customHeight="1">
      <c r="A192" s="39"/>
      <c r="B192" s="40"/>
      <c r="C192" s="269" t="s">
        <v>384</v>
      </c>
      <c r="D192" s="269" t="s">
        <v>310</v>
      </c>
      <c r="E192" s="270" t="s">
        <v>1236</v>
      </c>
      <c r="F192" s="271" t="s">
        <v>1237</v>
      </c>
      <c r="G192" s="272" t="s">
        <v>440</v>
      </c>
      <c r="H192" s="273">
        <v>110</v>
      </c>
      <c r="I192" s="274"/>
      <c r="J192" s="275">
        <f>ROUND(I192*H192,2)</f>
        <v>0</v>
      </c>
      <c r="K192" s="271" t="s">
        <v>136</v>
      </c>
      <c r="L192" s="276"/>
      <c r="M192" s="277" t="s">
        <v>19</v>
      </c>
      <c r="N192" s="278" t="s">
        <v>43</v>
      </c>
      <c r="O192" s="85"/>
      <c r="P192" s="222">
        <f>O192*H192</f>
        <v>0</v>
      </c>
      <c r="Q192" s="222">
        <v>0.00010000000000000001</v>
      </c>
      <c r="R192" s="222">
        <f>Q192*H192</f>
        <v>0.011000000000000001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462</v>
      </c>
      <c r="AT192" s="224" t="s">
        <v>310</v>
      </c>
      <c r="AU192" s="224" t="s">
        <v>81</v>
      </c>
      <c r="AY192" s="18" t="s">
        <v>129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324</v>
      </c>
      <c r="BM192" s="224" t="s">
        <v>1238</v>
      </c>
    </row>
    <row r="193" s="2" customFormat="1">
      <c r="A193" s="39"/>
      <c r="B193" s="40"/>
      <c r="C193" s="41"/>
      <c r="D193" s="226" t="s">
        <v>139</v>
      </c>
      <c r="E193" s="41"/>
      <c r="F193" s="227" t="s">
        <v>1237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139</v>
      </c>
      <c r="AU193" s="18" t="s">
        <v>81</v>
      </c>
    </row>
    <row r="194" s="2" customFormat="1" ht="16.5" customHeight="1">
      <c r="A194" s="39"/>
      <c r="B194" s="40"/>
      <c r="C194" s="213" t="s">
        <v>395</v>
      </c>
      <c r="D194" s="213" t="s">
        <v>132</v>
      </c>
      <c r="E194" s="214" t="s">
        <v>1239</v>
      </c>
      <c r="F194" s="215" t="s">
        <v>1240</v>
      </c>
      <c r="G194" s="216" t="s">
        <v>741</v>
      </c>
      <c r="H194" s="279"/>
      <c r="I194" s="218"/>
      <c r="J194" s="219">
        <f>ROUND(I194*H194,2)</f>
        <v>0</v>
      </c>
      <c r="K194" s="215" t="s">
        <v>136</v>
      </c>
      <c r="L194" s="45"/>
      <c r="M194" s="220" t="s">
        <v>19</v>
      </c>
      <c r="N194" s="221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324</v>
      </c>
      <c r="AT194" s="224" t="s">
        <v>132</v>
      </c>
      <c r="AU194" s="224" t="s">
        <v>81</v>
      </c>
      <c r="AY194" s="18" t="s">
        <v>129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324</v>
      </c>
      <c r="BM194" s="224" t="s">
        <v>1241</v>
      </c>
    </row>
    <row r="195" s="2" customFormat="1">
      <c r="A195" s="39"/>
      <c r="B195" s="40"/>
      <c r="C195" s="41"/>
      <c r="D195" s="226" t="s">
        <v>139</v>
      </c>
      <c r="E195" s="41"/>
      <c r="F195" s="227" t="s">
        <v>1242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139</v>
      </c>
      <c r="AU195" s="18" t="s">
        <v>81</v>
      </c>
    </row>
    <row r="196" s="2" customFormat="1">
      <c r="A196" s="39"/>
      <c r="B196" s="40"/>
      <c r="C196" s="41"/>
      <c r="D196" s="231" t="s">
        <v>140</v>
      </c>
      <c r="E196" s="41"/>
      <c r="F196" s="232" t="s">
        <v>1243</v>
      </c>
      <c r="G196" s="41"/>
      <c r="H196" s="41"/>
      <c r="I196" s="228"/>
      <c r="J196" s="41"/>
      <c r="K196" s="41"/>
      <c r="L196" s="45"/>
      <c r="M196" s="265"/>
      <c r="N196" s="266"/>
      <c r="O196" s="267"/>
      <c r="P196" s="267"/>
      <c r="Q196" s="267"/>
      <c r="R196" s="267"/>
      <c r="S196" s="267"/>
      <c r="T196" s="268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140</v>
      </c>
      <c r="AU196" s="18" t="s">
        <v>81</v>
      </c>
    </row>
    <row r="197" s="2" customFormat="1" ht="6.96" customHeight="1">
      <c r="A197" s="39"/>
      <c r="B197" s="60"/>
      <c r="C197" s="61"/>
      <c r="D197" s="61"/>
      <c r="E197" s="61"/>
      <c r="F197" s="61"/>
      <c r="G197" s="61"/>
      <c r="H197" s="61"/>
      <c r="I197" s="61"/>
      <c r="J197" s="61"/>
      <c r="K197" s="61"/>
      <c r="L197" s="45"/>
      <c r="M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</row>
  </sheetData>
  <sheetProtection sheet="1" autoFilter="0" formatColumns="0" formatRows="0" objects="1" scenarios="1" spinCount="100000" saltValue="jG4M6pkOtMJYEoDA1K75uW6bkvnch7XKRiiiiJP3/qBudZerWg1tdbjQWNZYFBcCLRw2KoqQz6DqkM3wOTtIXQ==" hashValue="JHsWPBx+jWdfVTm2dim/uD6bTu86GE986W/kK8Kst7j17RdXm+vjMsi4+sToYBzKPx2OUmPQVGclFUAOajkP4Q==" algorithmName="SHA-512" password="CC35"/>
  <autoFilter ref="C87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2/741122015"/>
    <hyperlink ref="F101" r:id="rId2" display="https://podminky.urs.cz/item/CS_URS_2022_02/741122016"/>
    <hyperlink ref="F109" r:id="rId3" display="https://podminky.urs.cz/item/CS_URS_2022_02/741122211"/>
    <hyperlink ref="F181" r:id="rId4" display="https://podminky.urs.cz/item/CS_URS_2022_02/998741201"/>
    <hyperlink ref="F185" r:id="rId5" display="https://podminky.urs.cz/item/CS_URS_2022_02/742121001"/>
    <hyperlink ref="F196" r:id="rId6" display="https://podminky.urs.cz/item/CS_URS_2022_02/998742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1244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1245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1246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1247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1248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1249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1250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1251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1252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1253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1254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1255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1256</v>
      </c>
      <c r="F19" s="294" t="s">
        <v>1257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1258</v>
      </c>
      <c r="F20" s="294" t="s">
        <v>1259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1260</v>
      </c>
      <c r="F21" s="294" t="s">
        <v>1261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1262</v>
      </c>
      <c r="F22" s="294" t="s">
        <v>1263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85</v>
      </c>
      <c r="F23" s="294" t="s">
        <v>1264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1265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1266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1267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1268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1269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1270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1271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1272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1273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114</v>
      </c>
      <c r="F36" s="294"/>
      <c r="G36" s="294" t="s">
        <v>1274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1275</v>
      </c>
      <c r="F37" s="294"/>
      <c r="G37" s="294" t="s">
        <v>1276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1277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1278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115</v>
      </c>
      <c r="F40" s="294"/>
      <c r="G40" s="294" t="s">
        <v>1279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116</v>
      </c>
      <c r="F41" s="294"/>
      <c r="G41" s="294" t="s">
        <v>1280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1281</v>
      </c>
      <c r="F42" s="294"/>
      <c r="G42" s="294" t="s">
        <v>1282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1283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1284</v>
      </c>
      <c r="F44" s="294"/>
      <c r="G44" s="294" t="s">
        <v>1285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118</v>
      </c>
      <c r="F45" s="294"/>
      <c r="G45" s="294" t="s">
        <v>1286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1287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1288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1289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1290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1291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1292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1293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1294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1295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1296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1297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1298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1299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1300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1301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1302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1303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1304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1305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1306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1307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1308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1309</v>
      </c>
      <c r="D76" s="312"/>
      <c r="E76" s="312"/>
      <c r="F76" s="312" t="s">
        <v>1310</v>
      </c>
      <c r="G76" s="313"/>
      <c r="H76" s="312" t="s">
        <v>54</v>
      </c>
      <c r="I76" s="312" t="s">
        <v>57</v>
      </c>
      <c r="J76" s="312" t="s">
        <v>1311</v>
      </c>
      <c r="K76" s="311"/>
    </row>
    <row r="77" s="1" customFormat="1" ht="17.25" customHeight="1">
      <c r="B77" s="309"/>
      <c r="C77" s="314" t="s">
        <v>1312</v>
      </c>
      <c r="D77" s="314"/>
      <c r="E77" s="314"/>
      <c r="F77" s="315" t="s">
        <v>1313</v>
      </c>
      <c r="G77" s="316"/>
      <c r="H77" s="314"/>
      <c r="I77" s="314"/>
      <c r="J77" s="314" t="s">
        <v>1314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1315</v>
      </c>
      <c r="G79" s="321"/>
      <c r="H79" s="297" t="s">
        <v>1316</v>
      </c>
      <c r="I79" s="297" t="s">
        <v>1317</v>
      </c>
      <c r="J79" s="297">
        <v>20</v>
      </c>
      <c r="K79" s="311"/>
    </row>
    <row r="80" s="1" customFormat="1" ht="15" customHeight="1">
      <c r="B80" s="309"/>
      <c r="C80" s="297" t="s">
        <v>1318</v>
      </c>
      <c r="D80" s="297"/>
      <c r="E80" s="297"/>
      <c r="F80" s="320" t="s">
        <v>1315</v>
      </c>
      <c r="G80" s="321"/>
      <c r="H80" s="297" t="s">
        <v>1319</v>
      </c>
      <c r="I80" s="297" t="s">
        <v>1317</v>
      </c>
      <c r="J80" s="297">
        <v>120</v>
      </c>
      <c r="K80" s="311"/>
    </row>
    <row r="81" s="1" customFormat="1" ht="15" customHeight="1">
      <c r="B81" s="322"/>
      <c r="C81" s="297" t="s">
        <v>1320</v>
      </c>
      <c r="D81" s="297"/>
      <c r="E81" s="297"/>
      <c r="F81" s="320" t="s">
        <v>1321</v>
      </c>
      <c r="G81" s="321"/>
      <c r="H81" s="297" t="s">
        <v>1322</v>
      </c>
      <c r="I81" s="297" t="s">
        <v>1317</v>
      </c>
      <c r="J81" s="297">
        <v>50</v>
      </c>
      <c r="K81" s="311"/>
    </row>
    <row r="82" s="1" customFormat="1" ht="15" customHeight="1">
      <c r="B82" s="322"/>
      <c r="C82" s="297" t="s">
        <v>1323</v>
      </c>
      <c r="D82" s="297"/>
      <c r="E82" s="297"/>
      <c r="F82" s="320" t="s">
        <v>1315</v>
      </c>
      <c r="G82" s="321"/>
      <c r="H82" s="297" t="s">
        <v>1324</v>
      </c>
      <c r="I82" s="297" t="s">
        <v>1325</v>
      </c>
      <c r="J82" s="297"/>
      <c r="K82" s="311"/>
    </row>
    <row r="83" s="1" customFormat="1" ht="15" customHeight="1">
      <c r="B83" s="322"/>
      <c r="C83" s="323" t="s">
        <v>1326</v>
      </c>
      <c r="D83" s="323"/>
      <c r="E83" s="323"/>
      <c r="F83" s="324" t="s">
        <v>1321</v>
      </c>
      <c r="G83" s="323"/>
      <c r="H83" s="323" t="s">
        <v>1327</v>
      </c>
      <c r="I83" s="323" t="s">
        <v>1317</v>
      </c>
      <c r="J83" s="323">
        <v>15</v>
      </c>
      <c r="K83" s="311"/>
    </row>
    <row r="84" s="1" customFormat="1" ht="15" customHeight="1">
      <c r="B84" s="322"/>
      <c r="C84" s="323" t="s">
        <v>1328</v>
      </c>
      <c r="D84" s="323"/>
      <c r="E84" s="323"/>
      <c r="F84" s="324" t="s">
        <v>1321</v>
      </c>
      <c r="G84" s="323"/>
      <c r="H84" s="323" t="s">
        <v>1329</v>
      </c>
      <c r="I84" s="323" t="s">
        <v>1317</v>
      </c>
      <c r="J84" s="323">
        <v>15</v>
      </c>
      <c r="K84" s="311"/>
    </row>
    <row r="85" s="1" customFormat="1" ht="15" customHeight="1">
      <c r="B85" s="322"/>
      <c r="C85" s="323" t="s">
        <v>1330</v>
      </c>
      <c r="D85" s="323"/>
      <c r="E85" s="323"/>
      <c r="F85" s="324" t="s">
        <v>1321</v>
      </c>
      <c r="G85" s="323"/>
      <c r="H85" s="323" t="s">
        <v>1331</v>
      </c>
      <c r="I85" s="323" t="s">
        <v>1317</v>
      </c>
      <c r="J85" s="323">
        <v>20</v>
      </c>
      <c r="K85" s="311"/>
    </row>
    <row r="86" s="1" customFormat="1" ht="15" customHeight="1">
      <c r="B86" s="322"/>
      <c r="C86" s="323" t="s">
        <v>1332</v>
      </c>
      <c r="D86" s="323"/>
      <c r="E86" s="323"/>
      <c r="F86" s="324" t="s">
        <v>1321</v>
      </c>
      <c r="G86" s="323"/>
      <c r="H86" s="323" t="s">
        <v>1333</v>
      </c>
      <c r="I86" s="323" t="s">
        <v>1317</v>
      </c>
      <c r="J86" s="323">
        <v>20</v>
      </c>
      <c r="K86" s="311"/>
    </row>
    <row r="87" s="1" customFormat="1" ht="15" customHeight="1">
      <c r="B87" s="322"/>
      <c r="C87" s="297" t="s">
        <v>1334</v>
      </c>
      <c r="D87" s="297"/>
      <c r="E87" s="297"/>
      <c r="F87" s="320" t="s">
        <v>1321</v>
      </c>
      <c r="G87" s="321"/>
      <c r="H87" s="297" t="s">
        <v>1335</v>
      </c>
      <c r="I87" s="297" t="s">
        <v>1317</v>
      </c>
      <c r="J87" s="297">
        <v>50</v>
      </c>
      <c r="K87" s="311"/>
    </row>
    <row r="88" s="1" customFormat="1" ht="15" customHeight="1">
      <c r="B88" s="322"/>
      <c r="C88" s="297" t="s">
        <v>1336</v>
      </c>
      <c r="D88" s="297"/>
      <c r="E88" s="297"/>
      <c r="F88" s="320" t="s">
        <v>1321</v>
      </c>
      <c r="G88" s="321"/>
      <c r="H88" s="297" t="s">
        <v>1337</v>
      </c>
      <c r="I88" s="297" t="s">
        <v>1317</v>
      </c>
      <c r="J88" s="297">
        <v>20</v>
      </c>
      <c r="K88" s="311"/>
    </row>
    <row r="89" s="1" customFormat="1" ht="15" customHeight="1">
      <c r="B89" s="322"/>
      <c r="C89" s="297" t="s">
        <v>1338</v>
      </c>
      <c r="D89" s="297"/>
      <c r="E89" s="297"/>
      <c r="F89" s="320" t="s">
        <v>1321</v>
      </c>
      <c r="G89" s="321"/>
      <c r="H89" s="297" t="s">
        <v>1339</v>
      </c>
      <c r="I89" s="297" t="s">
        <v>1317</v>
      </c>
      <c r="J89" s="297">
        <v>20</v>
      </c>
      <c r="K89" s="311"/>
    </row>
    <row r="90" s="1" customFormat="1" ht="15" customHeight="1">
      <c r="B90" s="322"/>
      <c r="C90" s="297" t="s">
        <v>1340</v>
      </c>
      <c r="D90" s="297"/>
      <c r="E90" s="297"/>
      <c r="F90" s="320" t="s">
        <v>1321</v>
      </c>
      <c r="G90" s="321"/>
      <c r="H90" s="297" t="s">
        <v>1341</v>
      </c>
      <c r="I90" s="297" t="s">
        <v>1317</v>
      </c>
      <c r="J90" s="297">
        <v>50</v>
      </c>
      <c r="K90" s="311"/>
    </row>
    <row r="91" s="1" customFormat="1" ht="15" customHeight="1">
      <c r="B91" s="322"/>
      <c r="C91" s="297" t="s">
        <v>1342</v>
      </c>
      <c r="D91" s="297"/>
      <c r="E91" s="297"/>
      <c r="F91" s="320" t="s">
        <v>1321</v>
      </c>
      <c r="G91" s="321"/>
      <c r="H91" s="297" t="s">
        <v>1342</v>
      </c>
      <c r="I91" s="297" t="s">
        <v>1317</v>
      </c>
      <c r="J91" s="297">
        <v>50</v>
      </c>
      <c r="K91" s="311"/>
    </row>
    <row r="92" s="1" customFormat="1" ht="15" customHeight="1">
      <c r="B92" s="322"/>
      <c r="C92" s="297" t="s">
        <v>1343</v>
      </c>
      <c r="D92" s="297"/>
      <c r="E92" s="297"/>
      <c r="F92" s="320" t="s">
        <v>1321</v>
      </c>
      <c r="G92" s="321"/>
      <c r="H92" s="297" t="s">
        <v>1344</v>
      </c>
      <c r="I92" s="297" t="s">
        <v>1317</v>
      </c>
      <c r="J92" s="297">
        <v>255</v>
      </c>
      <c r="K92" s="311"/>
    </row>
    <row r="93" s="1" customFormat="1" ht="15" customHeight="1">
      <c r="B93" s="322"/>
      <c r="C93" s="297" t="s">
        <v>1345</v>
      </c>
      <c r="D93" s="297"/>
      <c r="E93" s="297"/>
      <c r="F93" s="320" t="s">
        <v>1315</v>
      </c>
      <c r="G93" s="321"/>
      <c r="H93" s="297" t="s">
        <v>1346</v>
      </c>
      <c r="I93" s="297" t="s">
        <v>1347</v>
      </c>
      <c r="J93" s="297"/>
      <c r="K93" s="311"/>
    </row>
    <row r="94" s="1" customFormat="1" ht="15" customHeight="1">
      <c r="B94" s="322"/>
      <c r="C94" s="297" t="s">
        <v>1348</v>
      </c>
      <c r="D94" s="297"/>
      <c r="E94" s="297"/>
      <c r="F94" s="320" t="s">
        <v>1315</v>
      </c>
      <c r="G94" s="321"/>
      <c r="H94" s="297" t="s">
        <v>1349</v>
      </c>
      <c r="I94" s="297" t="s">
        <v>1350</v>
      </c>
      <c r="J94" s="297"/>
      <c r="K94" s="311"/>
    </row>
    <row r="95" s="1" customFormat="1" ht="15" customHeight="1">
      <c r="B95" s="322"/>
      <c r="C95" s="297" t="s">
        <v>1351</v>
      </c>
      <c r="D95" s="297"/>
      <c r="E95" s="297"/>
      <c r="F95" s="320" t="s">
        <v>1315</v>
      </c>
      <c r="G95" s="321"/>
      <c r="H95" s="297" t="s">
        <v>1351</v>
      </c>
      <c r="I95" s="297" t="s">
        <v>1350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1315</v>
      </c>
      <c r="G96" s="321"/>
      <c r="H96" s="297" t="s">
        <v>1352</v>
      </c>
      <c r="I96" s="297" t="s">
        <v>1350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1315</v>
      </c>
      <c r="G97" s="321"/>
      <c r="H97" s="297" t="s">
        <v>1353</v>
      </c>
      <c r="I97" s="297" t="s">
        <v>1350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1354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1309</v>
      </c>
      <c r="D103" s="312"/>
      <c r="E103" s="312"/>
      <c r="F103" s="312" t="s">
        <v>1310</v>
      </c>
      <c r="G103" s="313"/>
      <c r="H103" s="312" t="s">
        <v>54</v>
      </c>
      <c r="I103" s="312" t="s">
        <v>57</v>
      </c>
      <c r="J103" s="312" t="s">
        <v>1311</v>
      </c>
      <c r="K103" s="311"/>
    </row>
    <row r="104" s="1" customFormat="1" ht="17.25" customHeight="1">
      <c r="B104" s="309"/>
      <c r="C104" s="314" t="s">
        <v>1312</v>
      </c>
      <c r="D104" s="314"/>
      <c r="E104" s="314"/>
      <c r="F104" s="315" t="s">
        <v>1313</v>
      </c>
      <c r="G104" s="316"/>
      <c r="H104" s="314"/>
      <c r="I104" s="314"/>
      <c r="J104" s="314" t="s">
        <v>1314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1315</v>
      </c>
      <c r="G106" s="297"/>
      <c r="H106" s="297" t="s">
        <v>1355</v>
      </c>
      <c r="I106" s="297" t="s">
        <v>1317</v>
      </c>
      <c r="J106" s="297">
        <v>20</v>
      </c>
      <c r="K106" s="311"/>
    </row>
    <row r="107" s="1" customFormat="1" ht="15" customHeight="1">
      <c r="B107" s="309"/>
      <c r="C107" s="297" t="s">
        <v>1318</v>
      </c>
      <c r="D107" s="297"/>
      <c r="E107" s="297"/>
      <c r="F107" s="320" t="s">
        <v>1315</v>
      </c>
      <c r="G107" s="297"/>
      <c r="H107" s="297" t="s">
        <v>1355</v>
      </c>
      <c r="I107" s="297" t="s">
        <v>1317</v>
      </c>
      <c r="J107" s="297">
        <v>120</v>
      </c>
      <c r="K107" s="311"/>
    </row>
    <row r="108" s="1" customFormat="1" ht="15" customHeight="1">
      <c r="B108" s="322"/>
      <c r="C108" s="297" t="s">
        <v>1320</v>
      </c>
      <c r="D108" s="297"/>
      <c r="E108" s="297"/>
      <c r="F108" s="320" t="s">
        <v>1321</v>
      </c>
      <c r="G108" s="297"/>
      <c r="H108" s="297" t="s">
        <v>1355</v>
      </c>
      <c r="I108" s="297" t="s">
        <v>1317</v>
      </c>
      <c r="J108" s="297">
        <v>50</v>
      </c>
      <c r="K108" s="311"/>
    </row>
    <row r="109" s="1" customFormat="1" ht="15" customHeight="1">
      <c r="B109" s="322"/>
      <c r="C109" s="297" t="s">
        <v>1323</v>
      </c>
      <c r="D109" s="297"/>
      <c r="E109" s="297"/>
      <c r="F109" s="320" t="s">
        <v>1315</v>
      </c>
      <c r="G109" s="297"/>
      <c r="H109" s="297" t="s">
        <v>1355</v>
      </c>
      <c r="I109" s="297" t="s">
        <v>1325</v>
      </c>
      <c r="J109" s="297"/>
      <c r="K109" s="311"/>
    </row>
    <row r="110" s="1" customFormat="1" ht="15" customHeight="1">
      <c r="B110" s="322"/>
      <c r="C110" s="297" t="s">
        <v>1334</v>
      </c>
      <c r="D110" s="297"/>
      <c r="E110" s="297"/>
      <c r="F110" s="320" t="s">
        <v>1321</v>
      </c>
      <c r="G110" s="297"/>
      <c r="H110" s="297" t="s">
        <v>1355</v>
      </c>
      <c r="I110" s="297" t="s">
        <v>1317</v>
      </c>
      <c r="J110" s="297">
        <v>50</v>
      </c>
      <c r="K110" s="311"/>
    </row>
    <row r="111" s="1" customFormat="1" ht="15" customHeight="1">
      <c r="B111" s="322"/>
      <c r="C111" s="297" t="s">
        <v>1342</v>
      </c>
      <c r="D111" s="297"/>
      <c r="E111" s="297"/>
      <c r="F111" s="320" t="s">
        <v>1321</v>
      </c>
      <c r="G111" s="297"/>
      <c r="H111" s="297" t="s">
        <v>1355</v>
      </c>
      <c r="I111" s="297" t="s">
        <v>1317</v>
      </c>
      <c r="J111" s="297">
        <v>50</v>
      </c>
      <c r="K111" s="311"/>
    </row>
    <row r="112" s="1" customFormat="1" ht="15" customHeight="1">
      <c r="B112" s="322"/>
      <c r="C112" s="297" t="s">
        <v>1340</v>
      </c>
      <c r="D112" s="297"/>
      <c r="E112" s="297"/>
      <c r="F112" s="320" t="s">
        <v>1321</v>
      </c>
      <c r="G112" s="297"/>
      <c r="H112" s="297" t="s">
        <v>1355</v>
      </c>
      <c r="I112" s="297" t="s">
        <v>1317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1315</v>
      </c>
      <c r="G113" s="297"/>
      <c r="H113" s="297" t="s">
        <v>1356</v>
      </c>
      <c r="I113" s="297" t="s">
        <v>1317</v>
      </c>
      <c r="J113" s="297">
        <v>20</v>
      </c>
      <c r="K113" s="311"/>
    </row>
    <row r="114" s="1" customFormat="1" ht="15" customHeight="1">
      <c r="B114" s="322"/>
      <c r="C114" s="297" t="s">
        <v>1357</v>
      </c>
      <c r="D114" s="297"/>
      <c r="E114" s="297"/>
      <c r="F114" s="320" t="s">
        <v>1315</v>
      </c>
      <c r="G114" s="297"/>
      <c r="H114" s="297" t="s">
        <v>1358</v>
      </c>
      <c r="I114" s="297" t="s">
        <v>1317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1315</v>
      </c>
      <c r="G115" s="297"/>
      <c r="H115" s="297" t="s">
        <v>1359</v>
      </c>
      <c r="I115" s="297" t="s">
        <v>1350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1315</v>
      </c>
      <c r="G116" s="297"/>
      <c r="H116" s="297" t="s">
        <v>1360</v>
      </c>
      <c r="I116" s="297" t="s">
        <v>1350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1315</v>
      </c>
      <c r="G117" s="297"/>
      <c r="H117" s="297" t="s">
        <v>1361</v>
      </c>
      <c r="I117" s="297" t="s">
        <v>1362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1363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1309</v>
      </c>
      <c r="D123" s="312"/>
      <c r="E123" s="312"/>
      <c r="F123" s="312" t="s">
        <v>1310</v>
      </c>
      <c r="G123" s="313"/>
      <c r="H123" s="312" t="s">
        <v>54</v>
      </c>
      <c r="I123" s="312" t="s">
        <v>57</v>
      </c>
      <c r="J123" s="312" t="s">
        <v>1311</v>
      </c>
      <c r="K123" s="341"/>
    </row>
    <row r="124" s="1" customFormat="1" ht="17.25" customHeight="1">
      <c r="B124" s="340"/>
      <c r="C124" s="314" t="s">
        <v>1312</v>
      </c>
      <c r="D124" s="314"/>
      <c r="E124" s="314"/>
      <c r="F124" s="315" t="s">
        <v>1313</v>
      </c>
      <c r="G124" s="316"/>
      <c r="H124" s="314"/>
      <c r="I124" s="314"/>
      <c r="J124" s="314" t="s">
        <v>1314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1318</v>
      </c>
      <c r="D126" s="319"/>
      <c r="E126" s="319"/>
      <c r="F126" s="320" t="s">
        <v>1315</v>
      </c>
      <c r="G126" s="297"/>
      <c r="H126" s="297" t="s">
        <v>1355</v>
      </c>
      <c r="I126" s="297" t="s">
        <v>1317</v>
      </c>
      <c r="J126" s="297">
        <v>120</v>
      </c>
      <c r="K126" s="345"/>
    </row>
    <row r="127" s="1" customFormat="1" ht="15" customHeight="1">
      <c r="B127" s="342"/>
      <c r="C127" s="297" t="s">
        <v>1364</v>
      </c>
      <c r="D127" s="297"/>
      <c r="E127" s="297"/>
      <c r="F127" s="320" t="s">
        <v>1315</v>
      </c>
      <c r="G127" s="297"/>
      <c r="H127" s="297" t="s">
        <v>1365</v>
      </c>
      <c r="I127" s="297" t="s">
        <v>1317</v>
      </c>
      <c r="J127" s="297" t="s">
        <v>1366</v>
      </c>
      <c r="K127" s="345"/>
    </row>
    <row r="128" s="1" customFormat="1" ht="15" customHeight="1">
      <c r="B128" s="342"/>
      <c r="C128" s="297" t="s">
        <v>85</v>
      </c>
      <c r="D128" s="297"/>
      <c r="E128" s="297"/>
      <c r="F128" s="320" t="s">
        <v>1315</v>
      </c>
      <c r="G128" s="297"/>
      <c r="H128" s="297" t="s">
        <v>1367</v>
      </c>
      <c r="I128" s="297" t="s">
        <v>1317</v>
      </c>
      <c r="J128" s="297" t="s">
        <v>1366</v>
      </c>
      <c r="K128" s="345"/>
    </row>
    <row r="129" s="1" customFormat="1" ht="15" customHeight="1">
      <c r="B129" s="342"/>
      <c r="C129" s="297" t="s">
        <v>1326</v>
      </c>
      <c r="D129" s="297"/>
      <c r="E129" s="297"/>
      <c r="F129" s="320" t="s">
        <v>1321</v>
      </c>
      <c r="G129" s="297"/>
      <c r="H129" s="297" t="s">
        <v>1327</v>
      </c>
      <c r="I129" s="297" t="s">
        <v>1317</v>
      </c>
      <c r="J129" s="297">
        <v>15</v>
      </c>
      <c r="K129" s="345"/>
    </row>
    <row r="130" s="1" customFormat="1" ht="15" customHeight="1">
      <c r="B130" s="342"/>
      <c r="C130" s="323" t="s">
        <v>1328</v>
      </c>
      <c r="D130" s="323"/>
      <c r="E130" s="323"/>
      <c r="F130" s="324" t="s">
        <v>1321</v>
      </c>
      <c r="G130" s="323"/>
      <c r="H130" s="323" t="s">
        <v>1329</v>
      </c>
      <c r="I130" s="323" t="s">
        <v>1317</v>
      </c>
      <c r="J130" s="323">
        <v>15</v>
      </c>
      <c r="K130" s="345"/>
    </row>
    <row r="131" s="1" customFormat="1" ht="15" customHeight="1">
      <c r="B131" s="342"/>
      <c r="C131" s="323" t="s">
        <v>1330</v>
      </c>
      <c r="D131" s="323"/>
      <c r="E131" s="323"/>
      <c r="F131" s="324" t="s">
        <v>1321</v>
      </c>
      <c r="G131" s="323"/>
      <c r="H131" s="323" t="s">
        <v>1331</v>
      </c>
      <c r="I131" s="323" t="s">
        <v>1317</v>
      </c>
      <c r="J131" s="323">
        <v>20</v>
      </c>
      <c r="K131" s="345"/>
    </row>
    <row r="132" s="1" customFormat="1" ht="15" customHeight="1">
      <c r="B132" s="342"/>
      <c r="C132" s="323" t="s">
        <v>1332</v>
      </c>
      <c r="D132" s="323"/>
      <c r="E132" s="323"/>
      <c r="F132" s="324" t="s">
        <v>1321</v>
      </c>
      <c r="G132" s="323"/>
      <c r="H132" s="323" t="s">
        <v>1333</v>
      </c>
      <c r="I132" s="323" t="s">
        <v>1317</v>
      </c>
      <c r="J132" s="323">
        <v>20</v>
      </c>
      <c r="K132" s="345"/>
    </row>
    <row r="133" s="1" customFormat="1" ht="15" customHeight="1">
      <c r="B133" s="342"/>
      <c r="C133" s="297" t="s">
        <v>1320</v>
      </c>
      <c r="D133" s="297"/>
      <c r="E133" s="297"/>
      <c r="F133" s="320" t="s">
        <v>1321</v>
      </c>
      <c r="G133" s="297"/>
      <c r="H133" s="297" t="s">
        <v>1355</v>
      </c>
      <c r="I133" s="297" t="s">
        <v>1317</v>
      </c>
      <c r="J133" s="297">
        <v>50</v>
      </c>
      <c r="K133" s="345"/>
    </row>
    <row r="134" s="1" customFormat="1" ht="15" customHeight="1">
      <c r="B134" s="342"/>
      <c r="C134" s="297" t="s">
        <v>1334</v>
      </c>
      <c r="D134" s="297"/>
      <c r="E134" s="297"/>
      <c r="F134" s="320" t="s">
        <v>1321</v>
      </c>
      <c r="G134" s="297"/>
      <c r="H134" s="297" t="s">
        <v>1355</v>
      </c>
      <c r="I134" s="297" t="s">
        <v>1317</v>
      </c>
      <c r="J134" s="297">
        <v>50</v>
      </c>
      <c r="K134" s="345"/>
    </row>
    <row r="135" s="1" customFormat="1" ht="15" customHeight="1">
      <c r="B135" s="342"/>
      <c r="C135" s="297" t="s">
        <v>1340</v>
      </c>
      <c r="D135" s="297"/>
      <c r="E135" s="297"/>
      <c r="F135" s="320" t="s">
        <v>1321</v>
      </c>
      <c r="G135" s="297"/>
      <c r="H135" s="297" t="s">
        <v>1355</v>
      </c>
      <c r="I135" s="297" t="s">
        <v>1317</v>
      </c>
      <c r="J135" s="297">
        <v>50</v>
      </c>
      <c r="K135" s="345"/>
    </row>
    <row r="136" s="1" customFormat="1" ht="15" customHeight="1">
      <c r="B136" s="342"/>
      <c r="C136" s="297" t="s">
        <v>1342</v>
      </c>
      <c r="D136" s="297"/>
      <c r="E136" s="297"/>
      <c r="F136" s="320" t="s">
        <v>1321</v>
      </c>
      <c r="G136" s="297"/>
      <c r="H136" s="297" t="s">
        <v>1355</v>
      </c>
      <c r="I136" s="297" t="s">
        <v>1317</v>
      </c>
      <c r="J136" s="297">
        <v>50</v>
      </c>
      <c r="K136" s="345"/>
    </row>
    <row r="137" s="1" customFormat="1" ht="15" customHeight="1">
      <c r="B137" s="342"/>
      <c r="C137" s="297" t="s">
        <v>1343</v>
      </c>
      <c r="D137" s="297"/>
      <c r="E137" s="297"/>
      <c r="F137" s="320" t="s">
        <v>1321</v>
      </c>
      <c r="G137" s="297"/>
      <c r="H137" s="297" t="s">
        <v>1368</v>
      </c>
      <c r="I137" s="297" t="s">
        <v>1317</v>
      </c>
      <c r="J137" s="297">
        <v>255</v>
      </c>
      <c r="K137" s="345"/>
    </row>
    <row r="138" s="1" customFormat="1" ht="15" customHeight="1">
      <c r="B138" s="342"/>
      <c r="C138" s="297" t="s">
        <v>1345</v>
      </c>
      <c r="D138" s="297"/>
      <c r="E138" s="297"/>
      <c r="F138" s="320" t="s">
        <v>1315</v>
      </c>
      <c r="G138" s="297"/>
      <c r="H138" s="297" t="s">
        <v>1369</v>
      </c>
      <c r="I138" s="297" t="s">
        <v>1347</v>
      </c>
      <c r="J138" s="297"/>
      <c r="K138" s="345"/>
    </row>
    <row r="139" s="1" customFormat="1" ht="15" customHeight="1">
      <c r="B139" s="342"/>
      <c r="C139" s="297" t="s">
        <v>1348</v>
      </c>
      <c r="D139" s="297"/>
      <c r="E139" s="297"/>
      <c r="F139" s="320" t="s">
        <v>1315</v>
      </c>
      <c r="G139" s="297"/>
      <c r="H139" s="297" t="s">
        <v>1370</v>
      </c>
      <c r="I139" s="297" t="s">
        <v>1350</v>
      </c>
      <c r="J139" s="297"/>
      <c r="K139" s="345"/>
    </row>
    <row r="140" s="1" customFormat="1" ht="15" customHeight="1">
      <c r="B140" s="342"/>
      <c r="C140" s="297" t="s">
        <v>1351</v>
      </c>
      <c r="D140" s="297"/>
      <c r="E140" s="297"/>
      <c r="F140" s="320" t="s">
        <v>1315</v>
      </c>
      <c r="G140" s="297"/>
      <c r="H140" s="297" t="s">
        <v>1351</v>
      </c>
      <c r="I140" s="297" t="s">
        <v>1350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1315</v>
      </c>
      <c r="G141" s="297"/>
      <c r="H141" s="297" t="s">
        <v>1371</v>
      </c>
      <c r="I141" s="297" t="s">
        <v>1350</v>
      </c>
      <c r="J141" s="297"/>
      <c r="K141" s="345"/>
    </row>
    <row r="142" s="1" customFormat="1" ht="15" customHeight="1">
      <c r="B142" s="342"/>
      <c r="C142" s="297" t="s">
        <v>1372</v>
      </c>
      <c r="D142" s="297"/>
      <c r="E142" s="297"/>
      <c r="F142" s="320" t="s">
        <v>1315</v>
      </c>
      <c r="G142" s="297"/>
      <c r="H142" s="297" t="s">
        <v>1373</v>
      </c>
      <c r="I142" s="297" t="s">
        <v>1350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1374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1309</v>
      </c>
      <c r="D148" s="312"/>
      <c r="E148" s="312"/>
      <c r="F148" s="312" t="s">
        <v>1310</v>
      </c>
      <c r="G148" s="313"/>
      <c r="H148" s="312" t="s">
        <v>54</v>
      </c>
      <c r="I148" s="312" t="s">
        <v>57</v>
      </c>
      <c r="J148" s="312" t="s">
        <v>1311</v>
      </c>
      <c r="K148" s="311"/>
    </row>
    <row r="149" s="1" customFormat="1" ht="17.25" customHeight="1">
      <c r="B149" s="309"/>
      <c r="C149" s="314" t="s">
        <v>1312</v>
      </c>
      <c r="D149" s="314"/>
      <c r="E149" s="314"/>
      <c r="F149" s="315" t="s">
        <v>1313</v>
      </c>
      <c r="G149" s="316"/>
      <c r="H149" s="314"/>
      <c r="I149" s="314"/>
      <c r="J149" s="314" t="s">
        <v>1314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1318</v>
      </c>
      <c r="D151" s="297"/>
      <c r="E151" s="297"/>
      <c r="F151" s="350" t="s">
        <v>1315</v>
      </c>
      <c r="G151" s="297"/>
      <c r="H151" s="349" t="s">
        <v>1355</v>
      </c>
      <c r="I151" s="349" t="s">
        <v>1317</v>
      </c>
      <c r="J151" s="349">
        <v>120</v>
      </c>
      <c r="K151" s="345"/>
    </row>
    <row r="152" s="1" customFormat="1" ht="15" customHeight="1">
      <c r="B152" s="322"/>
      <c r="C152" s="349" t="s">
        <v>1364</v>
      </c>
      <c r="D152" s="297"/>
      <c r="E152" s="297"/>
      <c r="F152" s="350" t="s">
        <v>1315</v>
      </c>
      <c r="G152" s="297"/>
      <c r="H152" s="349" t="s">
        <v>1375</v>
      </c>
      <c r="I152" s="349" t="s">
        <v>1317</v>
      </c>
      <c r="J152" s="349" t="s">
        <v>1366</v>
      </c>
      <c r="K152" s="345"/>
    </row>
    <row r="153" s="1" customFormat="1" ht="15" customHeight="1">
      <c r="B153" s="322"/>
      <c r="C153" s="349" t="s">
        <v>85</v>
      </c>
      <c r="D153" s="297"/>
      <c r="E153" s="297"/>
      <c r="F153" s="350" t="s">
        <v>1315</v>
      </c>
      <c r="G153" s="297"/>
      <c r="H153" s="349" t="s">
        <v>1376</v>
      </c>
      <c r="I153" s="349" t="s">
        <v>1317</v>
      </c>
      <c r="J153" s="349" t="s">
        <v>1366</v>
      </c>
      <c r="K153" s="345"/>
    </row>
    <row r="154" s="1" customFormat="1" ht="15" customHeight="1">
      <c r="B154" s="322"/>
      <c r="C154" s="349" t="s">
        <v>1320</v>
      </c>
      <c r="D154" s="297"/>
      <c r="E154" s="297"/>
      <c r="F154" s="350" t="s">
        <v>1321</v>
      </c>
      <c r="G154" s="297"/>
      <c r="H154" s="349" t="s">
        <v>1355</v>
      </c>
      <c r="I154" s="349" t="s">
        <v>1317</v>
      </c>
      <c r="J154" s="349">
        <v>50</v>
      </c>
      <c r="K154" s="345"/>
    </row>
    <row r="155" s="1" customFormat="1" ht="15" customHeight="1">
      <c r="B155" s="322"/>
      <c r="C155" s="349" t="s">
        <v>1323</v>
      </c>
      <c r="D155" s="297"/>
      <c r="E155" s="297"/>
      <c r="F155" s="350" t="s">
        <v>1315</v>
      </c>
      <c r="G155" s="297"/>
      <c r="H155" s="349" t="s">
        <v>1355</v>
      </c>
      <c r="I155" s="349" t="s">
        <v>1325</v>
      </c>
      <c r="J155" s="349"/>
      <c r="K155" s="345"/>
    </row>
    <row r="156" s="1" customFormat="1" ht="15" customHeight="1">
      <c r="B156" s="322"/>
      <c r="C156" s="349" t="s">
        <v>1334</v>
      </c>
      <c r="D156" s="297"/>
      <c r="E156" s="297"/>
      <c r="F156" s="350" t="s">
        <v>1321</v>
      </c>
      <c r="G156" s="297"/>
      <c r="H156" s="349" t="s">
        <v>1355</v>
      </c>
      <c r="I156" s="349" t="s">
        <v>1317</v>
      </c>
      <c r="J156" s="349">
        <v>50</v>
      </c>
      <c r="K156" s="345"/>
    </row>
    <row r="157" s="1" customFormat="1" ht="15" customHeight="1">
      <c r="B157" s="322"/>
      <c r="C157" s="349" t="s">
        <v>1342</v>
      </c>
      <c r="D157" s="297"/>
      <c r="E157" s="297"/>
      <c r="F157" s="350" t="s">
        <v>1321</v>
      </c>
      <c r="G157" s="297"/>
      <c r="H157" s="349" t="s">
        <v>1355</v>
      </c>
      <c r="I157" s="349" t="s">
        <v>1317</v>
      </c>
      <c r="J157" s="349">
        <v>50</v>
      </c>
      <c r="K157" s="345"/>
    </row>
    <row r="158" s="1" customFormat="1" ht="15" customHeight="1">
      <c r="B158" s="322"/>
      <c r="C158" s="349" t="s">
        <v>1340</v>
      </c>
      <c r="D158" s="297"/>
      <c r="E158" s="297"/>
      <c r="F158" s="350" t="s">
        <v>1321</v>
      </c>
      <c r="G158" s="297"/>
      <c r="H158" s="349" t="s">
        <v>1355</v>
      </c>
      <c r="I158" s="349" t="s">
        <v>1317</v>
      </c>
      <c r="J158" s="349">
        <v>50</v>
      </c>
      <c r="K158" s="345"/>
    </row>
    <row r="159" s="1" customFormat="1" ht="15" customHeight="1">
      <c r="B159" s="322"/>
      <c r="C159" s="349" t="s">
        <v>105</v>
      </c>
      <c r="D159" s="297"/>
      <c r="E159" s="297"/>
      <c r="F159" s="350" t="s">
        <v>1315</v>
      </c>
      <c r="G159" s="297"/>
      <c r="H159" s="349" t="s">
        <v>1377</v>
      </c>
      <c r="I159" s="349" t="s">
        <v>1317</v>
      </c>
      <c r="J159" s="349" t="s">
        <v>1378</v>
      </c>
      <c r="K159" s="345"/>
    </row>
    <row r="160" s="1" customFormat="1" ht="15" customHeight="1">
      <c r="B160" s="322"/>
      <c r="C160" s="349" t="s">
        <v>1379</v>
      </c>
      <c r="D160" s="297"/>
      <c r="E160" s="297"/>
      <c r="F160" s="350" t="s">
        <v>1315</v>
      </c>
      <c r="G160" s="297"/>
      <c r="H160" s="349" t="s">
        <v>1380</v>
      </c>
      <c r="I160" s="349" t="s">
        <v>1350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1381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1309</v>
      </c>
      <c r="D166" s="312"/>
      <c r="E166" s="312"/>
      <c r="F166" s="312" t="s">
        <v>1310</v>
      </c>
      <c r="G166" s="354"/>
      <c r="H166" s="355" t="s">
        <v>54</v>
      </c>
      <c r="I166" s="355" t="s">
        <v>57</v>
      </c>
      <c r="J166" s="312" t="s">
        <v>1311</v>
      </c>
      <c r="K166" s="289"/>
    </row>
    <row r="167" s="1" customFormat="1" ht="17.25" customHeight="1">
      <c r="B167" s="290"/>
      <c r="C167" s="314" t="s">
        <v>1312</v>
      </c>
      <c r="D167" s="314"/>
      <c r="E167" s="314"/>
      <c r="F167" s="315" t="s">
        <v>1313</v>
      </c>
      <c r="G167" s="356"/>
      <c r="H167" s="357"/>
      <c r="I167" s="357"/>
      <c r="J167" s="314" t="s">
        <v>1314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1318</v>
      </c>
      <c r="D169" s="297"/>
      <c r="E169" s="297"/>
      <c r="F169" s="320" t="s">
        <v>1315</v>
      </c>
      <c r="G169" s="297"/>
      <c r="H169" s="297" t="s">
        <v>1355</v>
      </c>
      <c r="I169" s="297" t="s">
        <v>1317</v>
      </c>
      <c r="J169" s="297">
        <v>120</v>
      </c>
      <c r="K169" s="345"/>
    </row>
    <row r="170" s="1" customFormat="1" ht="15" customHeight="1">
      <c r="B170" s="322"/>
      <c r="C170" s="297" t="s">
        <v>1364</v>
      </c>
      <c r="D170" s="297"/>
      <c r="E170" s="297"/>
      <c r="F170" s="320" t="s">
        <v>1315</v>
      </c>
      <c r="G170" s="297"/>
      <c r="H170" s="297" t="s">
        <v>1365</v>
      </c>
      <c r="I170" s="297" t="s">
        <v>1317</v>
      </c>
      <c r="J170" s="297" t="s">
        <v>1366</v>
      </c>
      <c r="K170" s="345"/>
    </row>
    <row r="171" s="1" customFormat="1" ht="15" customHeight="1">
      <c r="B171" s="322"/>
      <c r="C171" s="297" t="s">
        <v>85</v>
      </c>
      <c r="D171" s="297"/>
      <c r="E171" s="297"/>
      <c r="F171" s="320" t="s">
        <v>1315</v>
      </c>
      <c r="G171" s="297"/>
      <c r="H171" s="297" t="s">
        <v>1382</v>
      </c>
      <c r="I171" s="297" t="s">
        <v>1317</v>
      </c>
      <c r="J171" s="297" t="s">
        <v>1366</v>
      </c>
      <c r="K171" s="345"/>
    </row>
    <row r="172" s="1" customFormat="1" ht="15" customHeight="1">
      <c r="B172" s="322"/>
      <c r="C172" s="297" t="s">
        <v>1320</v>
      </c>
      <c r="D172" s="297"/>
      <c r="E172" s="297"/>
      <c r="F172" s="320" t="s">
        <v>1321</v>
      </c>
      <c r="G172" s="297"/>
      <c r="H172" s="297" t="s">
        <v>1382</v>
      </c>
      <c r="I172" s="297" t="s">
        <v>1317</v>
      </c>
      <c r="J172" s="297">
        <v>50</v>
      </c>
      <c r="K172" s="345"/>
    </row>
    <row r="173" s="1" customFormat="1" ht="15" customHeight="1">
      <c r="B173" s="322"/>
      <c r="C173" s="297" t="s">
        <v>1323</v>
      </c>
      <c r="D173" s="297"/>
      <c r="E173" s="297"/>
      <c r="F173" s="320" t="s">
        <v>1315</v>
      </c>
      <c r="G173" s="297"/>
      <c r="H173" s="297" t="s">
        <v>1382</v>
      </c>
      <c r="I173" s="297" t="s">
        <v>1325</v>
      </c>
      <c r="J173" s="297"/>
      <c r="K173" s="345"/>
    </row>
    <row r="174" s="1" customFormat="1" ht="15" customHeight="1">
      <c r="B174" s="322"/>
      <c r="C174" s="297" t="s">
        <v>1334</v>
      </c>
      <c r="D174" s="297"/>
      <c r="E174" s="297"/>
      <c r="F174" s="320" t="s">
        <v>1321</v>
      </c>
      <c r="G174" s="297"/>
      <c r="H174" s="297" t="s">
        <v>1382</v>
      </c>
      <c r="I174" s="297" t="s">
        <v>1317</v>
      </c>
      <c r="J174" s="297">
        <v>50</v>
      </c>
      <c r="K174" s="345"/>
    </row>
    <row r="175" s="1" customFormat="1" ht="15" customHeight="1">
      <c r="B175" s="322"/>
      <c r="C175" s="297" t="s">
        <v>1342</v>
      </c>
      <c r="D175" s="297"/>
      <c r="E175" s="297"/>
      <c r="F175" s="320" t="s">
        <v>1321</v>
      </c>
      <c r="G175" s="297"/>
      <c r="H175" s="297" t="s">
        <v>1382</v>
      </c>
      <c r="I175" s="297" t="s">
        <v>1317</v>
      </c>
      <c r="J175" s="297">
        <v>50</v>
      </c>
      <c r="K175" s="345"/>
    </row>
    <row r="176" s="1" customFormat="1" ht="15" customHeight="1">
      <c r="B176" s="322"/>
      <c r="C176" s="297" t="s">
        <v>1340</v>
      </c>
      <c r="D176" s="297"/>
      <c r="E176" s="297"/>
      <c r="F176" s="320" t="s">
        <v>1321</v>
      </c>
      <c r="G176" s="297"/>
      <c r="H176" s="297" t="s">
        <v>1382</v>
      </c>
      <c r="I176" s="297" t="s">
        <v>1317</v>
      </c>
      <c r="J176" s="297">
        <v>50</v>
      </c>
      <c r="K176" s="345"/>
    </row>
    <row r="177" s="1" customFormat="1" ht="15" customHeight="1">
      <c r="B177" s="322"/>
      <c r="C177" s="297" t="s">
        <v>114</v>
      </c>
      <c r="D177" s="297"/>
      <c r="E177" s="297"/>
      <c r="F177" s="320" t="s">
        <v>1315</v>
      </c>
      <c r="G177" s="297"/>
      <c r="H177" s="297" t="s">
        <v>1383</v>
      </c>
      <c r="I177" s="297" t="s">
        <v>1384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1315</v>
      </c>
      <c r="G178" s="297"/>
      <c r="H178" s="297" t="s">
        <v>1385</v>
      </c>
      <c r="I178" s="297" t="s">
        <v>1386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1315</v>
      </c>
      <c r="G179" s="297"/>
      <c r="H179" s="297" t="s">
        <v>1387</v>
      </c>
      <c r="I179" s="297" t="s">
        <v>1317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1315</v>
      </c>
      <c r="G180" s="297"/>
      <c r="H180" s="297" t="s">
        <v>1388</v>
      </c>
      <c r="I180" s="297" t="s">
        <v>1317</v>
      </c>
      <c r="J180" s="297">
        <v>255</v>
      </c>
      <c r="K180" s="345"/>
    </row>
    <row r="181" s="1" customFormat="1" ht="15" customHeight="1">
      <c r="B181" s="322"/>
      <c r="C181" s="297" t="s">
        <v>115</v>
      </c>
      <c r="D181" s="297"/>
      <c r="E181" s="297"/>
      <c r="F181" s="320" t="s">
        <v>1315</v>
      </c>
      <c r="G181" s="297"/>
      <c r="H181" s="297" t="s">
        <v>1279</v>
      </c>
      <c r="I181" s="297" t="s">
        <v>1317</v>
      </c>
      <c r="J181" s="297">
        <v>10</v>
      </c>
      <c r="K181" s="345"/>
    </row>
    <row r="182" s="1" customFormat="1" ht="15" customHeight="1">
      <c r="B182" s="322"/>
      <c r="C182" s="297" t="s">
        <v>116</v>
      </c>
      <c r="D182" s="297"/>
      <c r="E182" s="297"/>
      <c r="F182" s="320" t="s">
        <v>1315</v>
      </c>
      <c r="G182" s="297"/>
      <c r="H182" s="297" t="s">
        <v>1389</v>
      </c>
      <c r="I182" s="297" t="s">
        <v>1350</v>
      </c>
      <c r="J182" s="297"/>
      <c r="K182" s="345"/>
    </row>
    <row r="183" s="1" customFormat="1" ht="15" customHeight="1">
      <c r="B183" s="322"/>
      <c r="C183" s="297" t="s">
        <v>1390</v>
      </c>
      <c r="D183" s="297"/>
      <c r="E183" s="297"/>
      <c r="F183" s="320" t="s">
        <v>1315</v>
      </c>
      <c r="G183" s="297"/>
      <c r="H183" s="297" t="s">
        <v>1391</v>
      </c>
      <c r="I183" s="297" t="s">
        <v>1350</v>
      </c>
      <c r="J183" s="297"/>
      <c r="K183" s="345"/>
    </row>
    <row r="184" s="1" customFormat="1" ht="15" customHeight="1">
      <c r="B184" s="322"/>
      <c r="C184" s="297" t="s">
        <v>1379</v>
      </c>
      <c r="D184" s="297"/>
      <c r="E184" s="297"/>
      <c r="F184" s="320" t="s">
        <v>1315</v>
      </c>
      <c r="G184" s="297"/>
      <c r="H184" s="297" t="s">
        <v>1392</v>
      </c>
      <c r="I184" s="297" t="s">
        <v>1350</v>
      </c>
      <c r="J184" s="297"/>
      <c r="K184" s="345"/>
    </row>
    <row r="185" s="1" customFormat="1" ht="15" customHeight="1">
      <c r="B185" s="322"/>
      <c r="C185" s="297" t="s">
        <v>118</v>
      </c>
      <c r="D185" s="297"/>
      <c r="E185" s="297"/>
      <c r="F185" s="320" t="s">
        <v>1321</v>
      </c>
      <c r="G185" s="297"/>
      <c r="H185" s="297" t="s">
        <v>1393</v>
      </c>
      <c r="I185" s="297" t="s">
        <v>1317</v>
      </c>
      <c r="J185" s="297">
        <v>50</v>
      </c>
      <c r="K185" s="345"/>
    </row>
    <row r="186" s="1" customFormat="1" ht="15" customHeight="1">
      <c r="B186" s="322"/>
      <c r="C186" s="297" t="s">
        <v>1394</v>
      </c>
      <c r="D186" s="297"/>
      <c r="E186" s="297"/>
      <c r="F186" s="320" t="s">
        <v>1321</v>
      </c>
      <c r="G186" s="297"/>
      <c r="H186" s="297" t="s">
        <v>1395</v>
      </c>
      <c r="I186" s="297" t="s">
        <v>1396</v>
      </c>
      <c r="J186" s="297"/>
      <c r="K186" s="345"/>
    </row>
    <row r="187" s="1" customFormat="1" ht="15" customHeight="1">
      <c r="B187" s="322"/>
      <c r="C187" s="297" t="s">
        <v>1397</v>
      </c>
      <c r="D187" s="297"/>
      <c r="E187" s="297"/>
      <c r="F187" s="320" t="s">
        <v>1321</v>
      </c>
      <c r="G187" s="297"/>
      <c r="H187" s="297" t="s">
        <v>1398</v>
      </c>
      <c r="I187" s="297" t="s">
        <v>1396</v>
      </c>
      <c r="J187" s="297"/>
      <c r="K187" s="345"/>
    </row>
    <row r="188" s="1" customFormat="1" ht="15" customHeight="1">
      <c r="B188" s="322"/>
      <c r="C188" s="297" t="s">
        <v>1399</v>
      </c>
      <c r="D188" s="297"/>
      <c r="E188" s="297"/>
      <c r="F188" s="320" t="s">
        <v>1321</v>
      </c>
      <c r="G188" s="297"/>
      <c r="H188" s="297" t="s">
        <v>1400</v>
      </c>
      <c r="I188" s="297" t="s">
        <v>1396</v>
      </c>
      <c r="J188" s="297"/>
      <c r="K188" s="345"/>
    </row>
    <row r="189" s="1" customFormat="1" ht="15" customHeight="1">
      <c r="B189" s="322"/>
      <c r="C189" s="358" t="s">
        <v>1401</v>
      </c>
      <c r="D189" s="297"/>
      <c r="E189" s="297"/>
      <c r="F189" s="320" t="s">
        <v>1321</v>
      </c>
      <c r="G189" s="297"/>
      <c r="H189" s="297" t="s">
        <v>1402</v>
      </c>
      <c r="I189" s="297" t="s">
        <v>1403</v>
      </c>
      <c r="J189" s="359" t="s">
        <v>1404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1315</v>
      </c>
      <c r="G190" s="297"/>
      <c r="H190" s="294" t="s">
        <v>1405</v>
      </c>
      <c r="I190" s="297" t="s">
        <v>1406</v>
      </c>
      <c r="J190" s="297"/>
      <c r="K190" s="345"/>
    </row>
    <row r="191" s="1" customFormat="1" ht="15" customHeight="1">
      <c r="B191" s="322"/>
      <c r="C191" s="358" t="s">
        <v>1407</v>
      </c>
      <c r="D191" s="297"/>
      <c r="E191" s="297"/>
      <c r="F191" s="320" t="s">
        <v>1315</v>
      </c>
      <c r="G191" s="297"/>
      <c r="H191" s="297" t="s">
        <v>1408</v>
      </c>
      <c r="I191" s="297" t="s">
        <v>1350</v>
      </c>
      <c r="J191" s="297"/>
      <c r="K191" s="345"/>
    </row>
    <row r="192" s="1" customFormat="1" ht="15" customHeight="1">
      <c r="B192" s="322"/>
      <c r="C192" s="358" t="s">
        <v>1409</v>
      </c>
      <c r="D192" s="297"/>
      <c r="E192" s="297"/>
      <c r="F192" s="320" t="s">
        <v>1315</v>
      </c>
      <c r="G192" s="297"/>
      <c r="H192" s="297" t="s">
        <v>1410</v>
      </c>
      <c r="I192" s="297" t="s">
        <v>1350</v>
      </c>
      <c r="J192" s="297"/>
      <c r="K192" s="345"/>
    </row>
    <row r="193" s="1" customFormat="1" ht="15" customHeight="1">
      <c r="B193" s="322"/>
      <c r="C193" s="358" t="s">
        <v>1411</v>
      </c>
      <c r="D193" s="297"/>
      <c r="E193" s="297"/>
      <c r="F193" s="320" t="s">
        <v>1321</v>
      </c>
      <c r="G193" s="297"/>
      <c r="H193" s="297" t="s">
        <v>1412</v>
      </c>
      <c r="I193" s="297" t="s">
        <v>1350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1413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1414</v>
      </c>
      <c r="D200" s="361"/>
      <c r="E200" s="361"/>
      <c r="F200" s="361" t="s">
        <v>1415</v>
      </c>
      <c r="G200" s="362"/>
      <c r="H200" s="361" t="s">
        <v>1416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1406</v>
      </c>
      <c r="D202" s="297"/>
      <c r="E202" s="297"/>
      <c r="F202" s="320" t="s">
        <v>43</v>
      </c>
      <c r="G202" s="297"/>
      <c r="H202" s="297" t="s">
        <v>1417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1418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1419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1420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1421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1362</v>
      </c>
      <c r="D208" s="297"/>
      <c r="E208" s="297"/>
      <c r="F208" s="320" t="s">
        <v>78</v>
      </c>
      <c r="G208" s="297"/>
      <c r="H208" s="297" t="s">
        <v>1422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1258</v>
      </c>
      <c r="G209" s="297"/>
      <c r="H209" s="297" t="s">
        <v>1259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1256</v>
      </c>
      <c r="G210" s="297"/>
      <c r="H210" s="297" t="s">
        <v>1423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1260</v>
      </c>
      <c r="G211" s="358"/>
      <c r="H211" s="349" t="s">
        <v>1261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1262</v>
      </c>
      <c r="G212" s="358"/>
      <c r="H212" s="349" t="s">
        <v>1424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1386</v>
      </c>
      <c r="D214" s="297"/>
      <c r="E214" s="297"/>
      <c r="F214" s="320">
        <v>1</v>
      </c>
      <c r="G214" s="358"/>
      <c r="H214" s="349" t="s">
        <v>1425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1426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1427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1428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2022-10-10T15:57:16Z</dcterms:created>
  <dcterms:modified xsi:type="dcterms:W3CDTF">2022-10-10T15:57:22Z</dcterms:modified>
</cp:coreProperties>
</file>